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64" firstSheet="22" activeTab="27"/>
  </bookViews>
  <sheets>
    <sheet name="2019年一般公共预算收入" sheetId="1" r:id="rId1"/>
    <sheet name="2019年一般公共预算支出（类）" sheetId="2" r:id="rId2"/>
    <sheet name="2019年一般公共预算支出（项）" sheetId="3" r:id="rId3"/>
    <sheet name="2019年一般公共预算转移支付" sheetId="4" r:id="rId4"/>
    <sheet name="2019年政府性基金收入" sheetId="5" r:id="rId5"/>
    <sheet name="2019年政府性基金支出（类）" sheetId="6" r:id="rId6"/>
    <sheet name="2019年政府性基金支出（项）" sheetId="7" r:id="rId7"/>
    <sheet name="2019年政府性基金转移支付" sheetId="8" r:id="rId8"/>
    <sheet name="2019年社保基金收入执行情况" sheetId="9" r:id="rId9"/>
    <sheet name="2019年社保基金支出执行情况" sheetId="10" r:id="rId10"/>
    <sheet name="2019年一般债务限额与余额明细表" sheetId="11" r:id="rId11"/>
    <sheet name="2019年专项债务限额与余额明细表" sheetId="12" r:id="rId12"/>
    <sheet name="2020年一般公共预算收入" sheetId="13" r:id="rId13"/>
    <sheet name="2020年一般公共预算支出（类）" sheetId="14" r:id="rId14"/>
    <sheet name="2020年一般公共预算支出（项）" sheetId="15" r:id="rId15"/>
    <sheet name="2020年一般公共预算支出（本级）" sheetId="16" r:id="rId16"/>
    <sheet name="2020年一般公共预算基本支出政府经济分类支出（本级）" sheetId="17" r:id="rId17"/>
    <sheet name="2020年一般公共预算转移支付表" sheetId="18" r:id="rId18"/>
    <sheet name="2020年一般公共预算专项转移支付预算表（按地区）" sheetId="19" r:id="rId19"/>
    <sheet name="2020年一般公共预算专项转移支付预算表（按项目）" sheetId="20" r:id="rId20"/>
    <sheet name="2020年政府性基金收入预算" sheetId="21" r:id="rId21"/>
    <sheet name="2020年政府性基金支出（类）" sheetId="22" r:id="rId22"/>
    <sheet name="2020年政府性基金支出（本级）" sheetId="23" r:id="rId23"/>
    <sheet name="2020年政府性基金支出（项）" sheetId="24" r:id="rId24"/>
    <sheet name="2020年政府性基金转移支付表" sheetId="25" r:id="rId25"/>
    <sheet name="2020年社保基金收入草案" sheetId="26" r:id="rId26"/>
    <sheet name="2020年社保基金支出草案" sheetId="27" r:id="rId27"/>
    <sheet name="国有资本经营预算收支总表" sheetId="28" r:id="rId28"/>
    <sheet name="国有资本经营收入预算表" sheetId="29" r:id="rId29"/>
    <sheet name="国有资本经营支出预算表" sheetId="30" r:id="rId30"/>
    <sheet name="国有资本经营预算补充表" sheetId="31" r:id="rId31"/>
  </sheets>
  <externalReferences>
    <externalReference r:id="rId34"/>
  </externalReferences>
  <definedNames>
    <definedName name="_xlfn.IFERROR" hidden="1">#NAME?</definedName>
    <definedName name="_xlnm.Print_Area" localSheetId="2">'2019年一般公共预算支出（项）'!$A$1:$E$554</definedName>
    <definedName name="_xlnm.Print_Area" localSheetId="10">'2019年一般债务限额与余额明细表'!$A$1:$I$47</definedName>
    <definedName name="_xlnm.Print_Area" localSheetId="14">'2020年一般公共预算支出（项）'!$A$1:$E$552</definedName>
    <definedName name="_xlnm.Print_Titles" localSheetId="2">'2019年一般公共预算支出（项）'!$4:$4</definedName>
    <definedName name="_xlnm.Print_Titles" localSheetId="10">'2019年一般债务限额与余额明细表'!$3:$3</definedName>
    <definedName name="_xlnm.Print_Titles" localSheetId="6">'2019年政府性基金支出（项）'!$3:$3</definedName>
    <definedName name="_xlnm.Print_Titles" localSheetId="14">'2020年一般公共预算支出（项）'!$4:$4</definedName>
    <definedName name="_xlnm.Print_Titles" localSheetId="23">'2020年政府性基金支出（项）'!$3:$3</definedName>
    <definedName name="_xlnm.Print_Area" localSheetId="17">'2020年一般公共预算转移支付表'!$A$1:$F$26</definedName>
    <definedName name="_xlnm.Print_Area" localSheetId="12">'2020年一般公共预算收入'!$A$1:$D$31</definedName>
    <definedName name="地区名称">#REF!</definedName>
    <definedName name="_xlnm.Print_Area" localSheetId="28">'国有资本经营收入预算表'!$A$1:$E$37</definedName>
    <definedName name="_xlnm.Print_Titles" localSheetId="28">'国有资本经营收入预算表'!$2:$6</definedName>
    <definedName name="_xlnm.Print_Area" localSheetId="29">'国有资本经营支出预算表'!$A$1:$K$43</definedName>
    <definedName name="_xlnm.Print_Titles" localSheetId="29">'国有资本经营支出预算表'!$2:$7</definedName>
    <definedName name="_xlnm.Print_Area" localSheetId="16">'2020年一般公共预算基本支出政府经济分类支出（本级）'!$A$1:$C$58</definedName>
    <definedName name="_xlnm.Print_Area" localSheetId="15">'2020年一般公共预算支出（本级）'!$A$1:$C$552</definedName>
    <definedName name="_xlnm.Print_Titles" localSheetId="15">'2020年一般公共预算支出（本级）'!$4:$4</definedName>
    <definedName name="_xlnm.Print_Titles" localSheetId="22">'2020年政府性基金支出（本级）'!$3:$3</definedName>
    <definedName name="_xlnm.Print_Titles" localSheetId="26">'2020年社保基金支出草案'!$3:$3</definedName>
  </definedNames>
  <calcPr fullCalcOnLoad="1" iterate="1" iterateCount="100" iterateDelta="0.001"/>
</workbook>
</file>

<file path=xl/comments15.xml><?xml version="1.0" encoding="utf-8"?>
<comments xmlns="http://schemas.openxmlformats.org/spreadsheetml/2006/main">
  <authors>
    <author>Root</author>
  </authors>
  <commentList>
    <comment ref="B228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旅游</t>
        </r>
      </text>
    </comment>
    <comment ref="B473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工业</t>
        </r>
      </text>
    </comment>
    <comment ref="B476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行</t>
        </r>
      </text>
    </comment>
  </commentList>
</comments>
</file>

<file path=xl/comments16.xml><?xml version="1.0" encoding="utf-8"?>
<comments xmlns="http://schemas.openxmlformats.org/spreadsheetml/2006/main">
  <authors>
    <author>Root</author>
  </authors>
  <commentList>
    <comment ref="B228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旅游</t>
        </r>
      </text>
    </comment>
    <comment ref="B473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工业</t>
        </r>
      </text>
    </comment>
    <comment ref="B476" authorId="0">
      <text>
        <r>
          <rPr>
            <b/>
            <sz val="9"/>
            <rFont val="宋体"/>
            <family val="0"/>
          </rPr>
          <t>Root:</t>
        </r>
        <r>
          <rPr>
            <sz val="9"/>
            <rFont val="宋体"/>
            <family val="0"/>
          </rPr>
          <t xml:space="preserve">
行</t>
        </r>
      </text>
    </comment>
  </commentList>
</comments>
</file>

<file path=xl/sharedStrings.xml><?xml version="1.0" encoding="utf-8"?>
<sst xmlns="http://schemas.openxmlformats.org/spreadsheetml/2006/main" count="4521" uniqueCount="2202">
  <si>
    <t>永嘉县2019年一般公共预算收入执行情况</t>
  </si>
  <si>
    <t xml:space="preserve">         单位：万元</t>
  </si>
  <si>
    <t>项    目</t>
  </si>
  <si>
    <t>预算调整数</t>
  </si>
  <si>
    <t>执行数</t>
  </si>
  <si>
    <t>完成%</t>
  </si>
  <si>
    <t>上年执行数</t>
  </si>
  <si>
    <t>增长%</t>
  </si>
  <si>
    <t>一、税收收入</t>
  </si>
  <si>
    <t xml:space="preserve">    1.增值税</t>
  </si>
  <si>
    <t xml:space="preserve">    2.企业所得税</t>
  </si>
  <si>
    <t xml:space="preserve">    3.个人所得税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</si>
  <si>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.资源税</t>
    </r>
  </si>
  <si>
    <t xml:space="preserve">    5.城市维护建设税</t>
  </si>
  <si>
    <r>
      <t xml:space="preserve">    </t>
    </r>
    <r>
      <rPr>
        <sz val="12"/>
        <rFont val="宋体"/>
        <family val="0"/>
      </rPr>
      <t>6</t>
    </r>
    <r>
      <rPr>
        <sz val="12"/>
        <rFont val="宋体"/>
        <family val="0"/>
      </rPr>
      <t>.房产税</t>
    </r>
  </si>
  <si>
    <r>
      <t xml:space="preserve">    </t>
    </r>
    <r>
      <rPr>
        <sz val="12"/>
        <rFont val="宋体"/>
        <family val="0"/>
      </rPr>
      <t>7</t>
    </r>
    <r>
      <rPr>
        <sz val="12"/>
        <rFont val="宋体"/>
        <family val="0"/>
      </rPr>
      <t>.印花税</t>
    </r>
  </si>
  <si>
    <r>
      <t xml:space="preserve">    </t>
    </r>
    <r>
      <rPr>
        <sz val="12"/>
        <rFont val="宋体"/>
        <family val="0"/>
      </rPr>
      <t>8</t>
    </r>
    <r>
      <rPr>
        <sz val="12"/>
        <rFont val="宋体"/>
        <family val="0"/>
      </rPr>
      <t>.城镇土地使用税</t>
    </r>
  </si>
  <si>
    <r>
      <t xml:space="preserve">    </t>
    </r>
    <r>
      <rPr>
        <sz val="12"/>
        <rFont val="宋体"/>
        <family val="0"/>
      </rPr>
      <t>9</t>
    </r>
    <r>
      <rPr>
        <sz val="12"/>
        <rFont val="宋体"/>
        <family val="0"/>
      </rPr>
      <t>.土地增值税</t>
    </r>
  </si>
  <si>
    <r>
      <t xml:space="preserve">    1</t>
    </r>
    <r>
      <rPr>
        <sz val="12"/>
        <rFont val="宋体"/>
        <family val="0"/>
      </rPr>
      <t>0</t>
    </r>
    <r>
      <rPr>
        <sz val="12"/>
        <rFont val="宋体"/>
        <family val="0"/>
      </rPr>
      <t>.车船税</t>
    </r>
  </si>
  <si>
    <r>
      <t xml:space="preserve">    1</t>
    </r>
    <r>
      <rPr>
        <sz val="12"/>
        <rFont val="宋体"/>
        <family val="0"/>
      </rPr>
      <t>1</t>
    </r>
    <r>
      <rPr>
        <sz val="12"/>
        <rFont val="宋体"/>
        <family val="0"/>
      </rPr>
      <t>.耕地占用税</t>
    </r>
  </si>
  <si>
    <r>
      <t xml:space="preserve">    1</t>
    </r>
    <r>
      <rPr>
        <sz val="12"/>
        <rFont val="宋体"/>
        <family val="0"/>
      </rPr>
      <t>2</t>
    </r>
    <r>
      <rPr>
        <sz val="12"/>
        <rFont val="宋体"/>
        <family val="0"/>
      </rPr>
      <t>.契税</t>
    </r>
  </si>
  <si>
    <t xml:space="preserve">    13.环境保护税</t>
  </si>
  <si>
    <t xml:space="preserve">    14.其他税收收入</t>
  </si>
  <si>
    <t>二、非税收入</t>
  </si>
  <si>
    <t xml:space="preserve">    1.专项收入</t>
  </si>
  <si>
    <t xml:space="preserve">    (1)教育费附加</t>
  </si>
  <si>
    <r>
      <t xml:space="preserve">    (</t>
    </r>
    <r>
      <rPr>
        <sz val="12"/>
        <rFont val="宋体"/>
        <family val="0"/>
      </rPr>
      <t>2</t>
    </r>
    <r>
      <rPr>
        <sz val="12"/>
        <rFont val="宋体"/>
        <family val="0"/>
      </rPr>
      <t>)其他专项收入</t>
    </r>
  </si>
  <si>
    <r>
      <t xml:space="preserve">    2</t>
    </r>
    <r>
      <rPr>
        <sz val="12"/>
        <rFont val="宋体"/>
        <family val="0"/>
      </rPr>
      <t>.</t>
    </r>
    <r>
      <rPr>
        <sz val="12"/>
        <rFont val="宋体"/>
        <family val="0"/>
      </rPr>
      <t>行政事业性收费收入</t>
    </r>
  </si>
  <si>
    <t xml:space="preserve">    3.罚没收入</t>
  </si>
  <si>
    <t xml:space="preserve">    4.国有资本经营收入</t>
  </si>
  <si>
    <t xml:space="preserve">    5.国有资源（资产）有偿使用收入</t>
  </si>
  <si>
    <t xml:space="preserve">    6.政府住房基金收入</t>
  </si>
  <si>
    <t>合     计</t>
  </si>
  <si>
    <t>永嘉县2019年一般公共预算支出（类级）执行情况</t>
  </si>
  <si>
    <t>单位：万元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</si>
  <si>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</si>
  <si>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</si>
  <si>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</si>
  <si>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</si>
  <si>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</si>
  <si>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</si>
  <si>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</si>
  <si>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</si>
  <si>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</si>
  <si>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</si>
  <si>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</si>
  <si>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</si>
  <si>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</si>
  <si>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</si>
  <si>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</si>
  <si>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</si>
  <si>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</si>
  <si>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</si>
  <si>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</si>
  <si>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</si>
  <si>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</si>
  <si>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</si>
  <si>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</si>
  <si>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合      计</t>
  </si>
  <si>
    <t>永嘉县2019年一般公共预算支出（项级）执行情况</t>
  </si>
  <si>
    <t>科目编码</t>
  </si>
  <si>
    <t>一般公共预算支出合计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</si>
  <si>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</si>
  <si>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</si>
  <si>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</si>
  <si>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</si>
  <si>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</si>
  <si>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</si>
  <si>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</si>
  <si>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</si>
  <si>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2010106</t>
  </si>
  <si>
    <t>人大监督</t>
  </si>
  <si>
    <t>2010107</t>
  </si>
  <si>
    <t>人大代表履职能力提升</t>
  </si>
  <si>
    <t>2010108</t>
  </si>
  <si>
    <t>代表工作</t>
  </si>
  <si>
    <t>2010199</t>
  </si>
  <si>
    <t>其他人大事务支出</t>
  </si>
  <si>
    <t>20102</t>
  </si>
  <si>
    <t>政协事务</t>
  </si>
  <si>
    <t>2010201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</si>
  <si>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</si>
  <si>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</si>
  <si>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</si>
  <si>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</si>
  <si>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</si>
  <si>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</si>
  <si>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</si>
  <si>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</si>
  <si>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</si>
  <si>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</si>
  <si>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</si>
  <si>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</si>
  <si>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一般行政管理事务</t>
  </si>
  <si>
    <t>2010305</t>
  </si>
  <si>
    <t>专项业务活动</t>
  </si>
  <si>
    <t>2010306</t>
  </si>
  <si>
    <t>政务公开审批</t>
  </si>
  <si>
    <t>2010308</t>
  </si>
  <si>
    <t>信访事务</t>
  </si>
  <si>
    <t>2010350</t>
  </si>
  <si>
    <t>事业运行</t>
  </si>
  <si>
    <t>2010399</t>
  </si>
  <si>
    <t>其他政府办公厅（室）及相关机构事务支出</t>
  </si>
  <si>
    <t>20104</t>
  </si>
  <si>
    <t>发展与改革事务</t>
  </si>
  <si>
    <t>2010401</t>
  </si>
  <si>
    <t>2010406</t>
  </si>
  <si>
    <t>社会事业发展规划</t>
  </si>
  <si>
    <t>2010408</t>
  </si>
  <si>
    <t>物价管理</t>
  </si>
  <si>
    <t>2010499</t>
  </si>
  <si>
    <t>其他发展与改革事务支出</t>
  </si>
  <si>
    <t>20105</t>
  </si>
  <si>
    <t>统计信息事务</t>
  </si>
  <si>
    <t>2010501</t>
  </si>
  <si>
    <t>2010502</t>
  </si>
  <si>
    <t>2010505</t>
  </si>
  <si>
    <t>专项统计业务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</si>
  <si>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</si>
  <si>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</si>
  <si>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</si>
  <si>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</si>
  <si>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</si>
  <si>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</si>
  <si>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</si>
  <si>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</si>
  <si>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</si>
  <si>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</si>
  <si>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2010607</t>
  </si>
  <si>
    <t>信息化建设</t>
  </si>
  <si>
    <t>2010650</t>
  </si>
  <si>
    <t>2010699</t>
  </si>
  <si>
    <t>其他财政事务支出</t>
  </si>
  <si>
    <t>20107</t>
  </si>
  <si>
    <t>税收事务</t>
  </si>
  <si>
    <t>2010701</t>
  </si>
  <si>
    <t>2010706</t>
  </si>
  <si>
    <t>代扣代收代征税款手续费</t>
  </si>
  <si>
    <t>2010709</t>
  </si>
  <si>
    <t>2010799</t>
  </si>
  <si>
    <t>其他税收事务支出</t>
  </si>
  <si>
    <t>20108</t>
  </si>
  <si>
    <t>审计事务</t>
  </si>
  <si>
    <t>2010801</t>
  </si>
  <si>
    <t>2010804</t>
  </si>
  <si>
    <t>审计业务</t>
  </si>
  <si>
    <t>2010806</t>
  </si>
  <si>
    <t>2010899</t>
  </si>
  <si>
    <t>其他审计事务支出</t>
  </si>
  <si>
    <t>20110</t>
  </si>
  <si>
    <t>人力资源事务</t>
  </si>
  <si>
    <t>2011001</t>
  </si>
  <si>
    <t>2011050</t>
  </si>
  <si>
    <t>2011099</t>
  </si>
  <si>
    <t>其他人力资源事务支出</t>
  </si>
  <si>
    <t>20111</t>
  </si>
  <si>
    <t>纪检监察事务</t>
  </si>
  <si>
    <t>2011101</t>
  </si>
  <si>
    <t>2011102</t>
  </si>
  <si>
    <t>2011199</t>
  </si>
  <si>
    <t>其他纪检监察事务支出</t>
  </si>
  <si>
    <t>20113</t>
  </si>
  <si>
    <t>商贸事务</t>
  </si>
  <si>
    <t>2011301</t>
  </si>
  <si>
    <t>2011350</t>
  </si>
  <si>
    <t>2011399</t>
  </si>
  <si>
    <t>其他商贸事务支出</t>
  </si>
  <si>
    <t>20114</t>
  </si>
  <si>
    <t>知识产权事务</t>
  </si>
  <si>
    <t>2011450</t>
  </si>
  <si>
    <t>20123</t>
  </si>
  <si>
    <t>民族事务</t>
  </si>
  <si>
    <t>2012304</t>
  </si>
  <si>
    <t>民族工作专项</t>
  </si>
  <si>
    <t>2012399</t>
  </si>
  <si>
    <t>其他民族事务支出</t>
  </si>
  <si>
    <t>20125</t>
  </si>
  <si>
    <t>港澳台事务</t>
  </si>
  <si>
    <t>2012501</t>
  </si>
  <si>
    <t>2012505</t>
  </si>
  <si>
    <t>台湾事务</t>
  </si>
  <si>
    <t>20126</t>
  </si>
  <si>
    <t>档案事务</t>
  </si>
  <si>
    <t>2012601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</si>
  <si>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</si>
  <si>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</si>
  <si>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</si>
  <si>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</si>
  <si>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</si>
  <si>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</si>
  <si>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</si>
  <si>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2012899</t>
  </si>
  <si>
    <t>其他民主党派及工商联事务支出</t>
  </si>
  <si>
    <t>20129</t>
  </si>
  <si>
    <t>群众团体事务</t>
  </si>
  <si>
    <t>2012901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</si>
  <si>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</si>
  <si>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</si>
  <si>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</si>
  <si>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</si>
  <si>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</si>
  <si>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</si>
  <si>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</si>
  <si>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</si>
  <si>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</si>
  <si>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</si>
  <si>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</si>
  <si>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</si>
  <si>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</si>
  <si>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</si>
  <si>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</si>
  <si>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2013204</t>
  </si>
  <si>
    <t>公务员事务</t>
  </si>
  <si>
    <t>2013299</t>
  </si>
  <si>
    <t>其他组织事务支出</t>
  </si>
  <si>
    <t>20133</t>
  </si>
  <si>
    <t>宣传事务</t>
  </si>
  <si>
    <t>2013301</t>
  </si>
  <si>
    <t>2013399</t>
  </si>
  <si>
    <t>其他宣传事务支出</t>
  </si>
  <si>
    <t>20134</t>
  </si>
  <si>
    <t>统战事务</t>
  </si>
  <si>
    <t>2013401</t>
  </si>
  <si>
    <t>2013404</t>
  </si>
  <si>
    <t>宗教事务</t>
  </si>
  <si>
    <t>2013405</t>
  </si>
  <si>
    <t>华侨事务</t>
  </si>
  <si>
    <t>2013499</t>
  </si>
  <si>
    <t>其他统战事务支出</t>
  </si>
  <si>
    <t>20136</t>
  </si>
  <si>
    <t>其他共产党事务支出</t>
  </si>
  <si>
    <t>2013601</t>
  </si>
  <si>
    <t>2013699</t>
  </si>
  <si>
    <t>20138</t>
  </si>
  <si>
    <t>市场监督管理事务</t>
  </si>
  <si>
    <t>2013801</t>
  </si>
  <si>
    <t>2013850</t>
  </si>
  <si>
    <t>2013899</t>
  </si>
  <si>
    <t>其他市场监督管理事务</t>
  </si>
  <si>
    <t>20199</t>
  </si>
  <si>
    <t>其他一般公共服务支出</t>
  </si>
  <si>
    <t>2019901</t>
  </si>
  <si>
    <t>国家赔偿费用支出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</si>
  <si>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</si>
  <si>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</si>
  <si>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</si>
  <si>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</si>
  <si>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</si>
  <si>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</si>
  <si>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</si>
  <si>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2030603</t>
  </si>
  <si>
    <t>人民防空</t>
  </si>
  <si>
    <t>2030605</t>
  </si>
  <si>
    <t>国防教育</t>
  </si>
  <si>
    <t>2030606</t>
  </si>
  <si>
    <t>预备役部队</t>
  </si>
  <si>
    <t>2030607</t>
  </si>
  <si>
    <t>民兵</t>
  </si>
  <si>
    <t>204</t>
  </si>
  <si>
    <t>公共安全支出</t>
  </si>
  <si>
    <t>20401</t>
  </si>
  <si>
    <t>武装警察部队</t>
  </si>
  <si>
    <t>2040101</t>
  </si>
  <si>
    <t>20402</t>
  </si>
  <si>
    <t>公安</t>
  </si>
  <si>
    <t>2040201</t>
  </si>
  <si>
    <t>2040202</t>
  </si>
  <si>
    <t>2040219</t>
  </si>
  <si>
    <t>2040220</t>
  </si>
  <si>
    <t>执法办案</t>
  </si>
  <si>
    <t>2040221</t>
  </si>
  <si>
    <t>特别业务</t>
  </si>
  <si>
    <t>2040299</t>
  </si>
  <si>
    <t>其他公安支出</t>
  </si>
  <si>
    <t>20404</t>
  </si>
  <si>
    <t>检察</t>
  </si>
  <si>
    <t>2040401</t>
  </si>
  <si>
    <t>2040410</t>
  </si>
  <si>
    <t>检察监督</t>
  </si>
  <si>
    <t>2040499</t>
  </si>
  <si>
    <t>其他检察支出</t>
  </si>
  <si>
    <t>20405</t>
  </si>
  <si>
    <t>法院</t>
  </si>
  <si>
    <t>2040501</t>
  </si>
  <si>
    <t>2040502</t>
  </si>
  <si>
    <t>2040504</t>
  </si>
  <si>
    <t>案件审判</t>
  </si>
  <si>
    <t>2040505</t>
  </si>
  <si>
    <t>案件执行</t>
  </si>
  <si>
    <t>2040506</t>
  </si>
  <si>
    <t>“两庭”建设</t>
  </si>
  <si>
    <t>2040599</t>
  </si>
  <si>
    <t>其他法院支出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</si>
  <si>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</si>
  <si>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</si>
  <si>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</si>
  <si>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</si>
  <si>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</si>
  <si>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</si>
  <si>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</si>
  <si>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</si>
  <si>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2040607</t>
  </si>
  <si>
    <t>法律援助</t>
  </si>
  <si>
    <t>2040610</t>
  </si>
  <si>
    <t>社区矫正</t>
  </si>
  <si>
    <t>2040613</t>
  </si>
  <si>
    <t>2040650</t>
  </si>
  <si>
    <t>2040699</t>
  </si>
  <si>
    <t>其他司法支出</t>
  </si>
  <si>
    <t>20499</t>
  </si>
  <si>
    <t>其他公共安全支出</t>
  </si>
  <si>
    <t>2049901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</si>
  <si>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</si>
  <si>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</si>
  <si>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</si>
  <si>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</si>
  <si>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</si>
  <si>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</si>
  <si>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</si>
  <si>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</si>
  <si>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</si>
  <si>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</si>
  <si>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</si>
  <si>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</si>
  <si>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</si>
  <si>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</si>
  <si>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</si>
  <si>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</si>
  <si>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</si>
  <si>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</si>
  <si>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</si>
  <si>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</si>
  <si>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</si>
  <si>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2050304</t>
  </si>
  <si>
    <t>职业高中教育</t>
  </si>
  <si>
    <t>20504</t>
  </si>
  <si>
    <t>成人教育</t>
  </si>
  <si>
    <t>2050499</t>
  </si>
  <si>
    <t>其他成人教育支出</t>
  </si>
  <si>
    <t>20508</t>
  </si>
  <si>
    <t>进修及培训</t>
  </si>
  <si>
    <t>2050802</t>
  </si>
  <si>
    <t>干部教育</t>
  </si>
  <si>
    <t>20509</t>
  </si>
  <si>
    <t>教育费附加安排的支出</t>
  </si>
  <si>
    <t>2050999</t>
  </si>
  <si>
    <t>其他教育费附加安排的支出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</si>
  <si>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</si>
  <si>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</si>
  <si>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</si>
  <si>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</si>
  <si>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</si>
  <si>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</si>
  <si>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</si>
  <si>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</si>
  <si>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2060199</t>
  </si>
  <si>
    <t>其他科学技术管理事务支出</t>
  </si>
  <si>
    <t>20604</t>
  </si>
  <si>
    <t>技术研究与开发</t>
  </si>
  <si>
    <t>2060402</t>
  </si>
  <si>
    <t>应用技术研究与开发</t>
  </si>
  <si>
    <t>2060403</t>
  </si>
  <si>
    <t>产业技术研究与开发</t>
  </si>
  <si>
    <t>20605</t>
  </si>
  <si>
    <t>科技条件与服务</t>
  </si>
  <si>
    <t>2060501</t>
  </si>
  <si>
    <t>机构运行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</si>
  <si>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</si>
  <si>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</si>
  <si>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</si>
  <si>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</si>
  <si>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</si>
  <si>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</si>
  <si>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</si>
  <si>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</si>
  <si>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</si>
  <si>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</si>
  <si>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</si>
  <si>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</si>
  <si>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</si>
  <si>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</si>
  <si>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</si>
  <si>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</si>
  <si>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</si>
  <si>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</si>
  <si>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</si>
  <si>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2060799</t>
  </si>
  <si>
    <t>其他科学技术普及支出</t>
  </si>
  <si>
    <t>20608</t>
  </si>
  <si>
    <t>科技交流与合作</t>
  </si>
  <si>
    <t>2060899</t>
  </si>
  <si>
    <t>其他科技交流与合作支出</t>
  </si>
  <si>
    <t>20699</t>
  </si>
  <si>
    <t>其他科学技术支出</t>
  </si>
  <si>
    <t>2069901</t>
  </si>
  <si>
    <t>科技奖励</t>
  </si>
  <si>
    <t>2069999</t>
  </si>
  <si>
    <t>207</t>
  </si>
  <si>
    <t>文化旅游体育与传媒支出</t>
  </si>
  <si>
    <t>20701</t>
  </si>
  <si>
    <t>文化和旅游</t>
  </si>
  <si>
    <t>2070101</t>
  </si>
  <si>
    <t>2070102</t>
  </si>
  <si>
    <t>2070104</t>
  </si>
  <si>
    <t>图书馆</t>
  </si>
  <si>
    <t>2070107</t>
  </si>
  <si>
    <t>艺术表演团体</t>
  </si>
  <si>
    <t>2070109</t>
  </si>
  <si>
    <t>群众文化</t>
  </si>
  <si>
    <t>2070111</t>
  </si>
  <si>
    <t>文化创作与保护</t>
  </si>
  <si>
    <t>2070114</t>
  </si>
  <si>
    <t>旅游行业业务管理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</si>
  <si>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</si>
  <si>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</si>
  <si>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</si>
  <si>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</si>
  <si>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</si>
  <si>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</si>
  <si>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</si>
  <si>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</si>
  <si>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2070206</t>
  </si>
  <si>
    <t>历史名城与古迹</t>
  </si>
  <si>
    <t>20703</t>
  </si>
  <si>
    <t>体育</t>
  </si>
  <si>
    <t>2070301</t>
  </si>
  <si>
    <t>2070305</t>
  </si>
  <si>
    <t>体育竞赛</t>
  </si>
  <si>
    <t>2070308</t>
  </si>
  <si>
    <t>群众体育</t>
  </si>
  <si>
    <t>2070399</t>
  </si>
  <si>
    <t>其他体育支出</t>
  </si>
  <si>
    <t>20708</t>
  </si>
  <si>
    <t>广播电视</t>
  </si>
  <si>
    <t>2070801</t>
  </si>
  <si>
    <t>2070899</t>
  </si>
  <si>
    <t>其他广播电视支出</t>
  </si>
  <si>
    <t>20799</t>
  </si>
  <si>
    <t>其他文化体育与传媒支出</t>
  </si>
  <si>
    <t>2079903</t>
  </si>
  <si>
    <t>文化产业发展专项支出</t>
  </si>
  <si>
    <t>2079999</t>
  </si>
  <si>
    <t>208</t>
  </si>
  <si>
    <t>社会保障和就业支出</t>
  </si>
  <si>
    <t>20801</t>
  </si>
  <si>
    <t>人力资源和社会保障管理事务</t>
  </si>
  <si>
    <t>2080101</t>
  </si>
  <si>
    <t>2080103</t>
  </si>
  <si>
    <t>机关服务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</si>
  <si>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</si>
  <si>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</si>
  <si>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</si>
  <si>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</si>
  <si>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</si>
  <si>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</si>
  <si>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</si>
  <si>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</si>
  <si>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</si>
  <si>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2080110</t>
  </si>
  <si>
    <t>劳动关系和维权</t>
  </si>
  <si>
    <t>2080111</t>
  </si>
  <si>
    <t>公共就业服务和职业技能鉴定机构</t>
  </si>
  <si>
    <t>2080199</t>
  </si>
  <si>
    <t>其他人力资源和社会保障管理事务支出</t>
  </si>
  <si>
    <t>20802</t>
  </si>
  <si>
    <t>民政管理事务</t>
  </si>
  <si>
    <t>2080201</t>
  </si>
  <si>
    <t>2080203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</si>
  <si>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</si>
  <si>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</si>
  <si>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</si>
  <si>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</si>
  <si>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</si>
  <si>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</si>
  <si>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</si>
  <si>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</si>
  <si>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</si>
  <si>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</si>
  <si>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</si>
  <si>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</si>
  <si>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</si>
  <si>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</si>
  <si>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</si>
  <si>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</si>
  <si>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</si>
  <si>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其他行政事业单位离退休支出</t>
  </si>
  <si>
    <t>20807</t>
  </si>
  <si>
    <t>就业补助</t>
  </si>
  <si>
    <t>2080712</t>
  </si>
  <si>
    <t>高技能人才培养补助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</si>
  <si>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</si>
  <si>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</si>
  <si>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</si>
  <si>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</si>
  <si>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</si>
  <si>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</si>
  <si>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</si>
  <si>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</si>
  <si>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</si>
  <si>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</si>
  <si>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</si>
  <si>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</si>
  <si>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</si>
  <si>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</si>
  <si>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</si>
  <si>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</si>
  <si>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</si>
  <si>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</si>
  <si>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</si>
  <si>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</si>
  <si>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</si>
  <si>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</si>
  <si>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</si>
  <si>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</si>
  <si>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2080904</t>
  </si>
  <si>
    <t>退役士兵管理教育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</si>
  <si>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</si>
  <si>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</si>
  <si>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</si>
  <si>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</si>
  <si>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</si>
  <si>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</si>
  <si>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</si>
  <si>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</si>
  <si>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</si>
  <si>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</si>
  <si>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</si>
  <si>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</si>
  <si>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</si>
  <si>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</si>
  <si>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</si>
  <si>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</si>
  <si>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</si>
  <si>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</si>
  <si>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</si>
  <si>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</si>
  <si>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</si>
  <si>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</si>
  <si>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</si>
  <si>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</si>
  <si>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</si>
  <si>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</si>
  <si>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</si>
  <si>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</si>
  <si>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</si>
  <si>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</si>
  <si>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</si>
  <si>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</si>
  <si>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</si>
  <si>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</si>
  <si>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</si>
  <si>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</si>
  <si>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</si>
  <si>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</si>
  <si>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</si>
  <si>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</si>
  <si>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</si>
  <si>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</si>
  <si>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</si>
  <si>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</si>
  <si>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</si>
  <si>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2082102</t>
  </si>
  <si>
    <t>农村特困人员救助供养支出</t>
  </si>
  <si>
    <t>20825</t>
  </si>
  <si>
    <t>其他生活救助</t>
  </si>
  <si>
    <t>2082502</t>
  </si>
  <si>
    <t>其他农村生活救助</t>
  </si>
  <si>
    <t>20826</t>
  </si>
  <si>
    <t>财政对基本养老保险基金的补助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</si>
  <si>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</si>
  <si>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</si>
  <si>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</si>
  <si>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</si>
  <si>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</si>
  <si>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</si>
  <si>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2082799</t>
  </si>
  <si>
    <t>其他财政对社会保险基金的补助</t>
  </si>
  <si>
    <t>20828</t>
  </si>
  <si>
    <t>退役军人管理事务</t>
  </si>
  <si>
    <t>2082801</t>
  </si>
  <si>
    <t>2082804</t>
  </si>
  <si>
    <t>拥军优属</t>
  </si>
  <si>
    <t>20899</t>
  </si>
  <si>
    <t>其他社会保障和就业支出</t>
  </si>
  <si>
    <t>2089901</t>
  </si>
  <si>
    <t>210</t>
  </si>
  <si>
    <t>卫生健康支出</t>
  </si>
  <si>
    <t>21001</t>
  </si>
  <si>
    <t>卫生健康管理事务</t>
  </si>
  <si>
    <t>2100101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</si>
  <si>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</si>
  <si>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</si>
  <si>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</si>
  <si>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</si>
  <si>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</si>
  <si>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</si>
  <si>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</si>
  <si>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</si>
  <si>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2100211</t>
  </si>
  <si>
    <t>处理医疗欠费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</si>
  <si>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</si>
  <si>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</si>
  <si>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</si>
  <si>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</si>
  <si>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</si>
  <si>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</si>
  <si>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</si>
  <si>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</si>
  <si>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</si>
  <si>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</si>
  <si>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</si>
  <si>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</si>
  <si>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</si>
  <si>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</si>
  <si>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</si>
  <si>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</si>
  <si>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</si>
  <si>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</si>
  <si>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</si>
  <si>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</si>
  <si>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</si>
  <si>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</si>
  <si>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</si>
  <si>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</si>
  <si>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</si>
  <si>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</si>
  <si>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</si>
  <si>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</si>
  <si>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</si>
  <si>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</si>
  <si>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</si>
  <si>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</si>
  <si>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</si>
  <si>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</si>
  <si>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</si>
  <si>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</si>
  <si>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</si>
  <si>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</si>
  <si>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</si>
  <si>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</si>
  <si>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</si>
  <si>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</si>
  <si>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</si>
  <si>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</si>
  <si>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</si>
  <si>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</si>
  <si>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</si>
  <si>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</si>
  <si>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</si>
  <si>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</si>
  <si>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</si>
  <si>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</si>
  <si>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</si>
  <si>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</si>
  <si>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</si>
  <si>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</si>
  <si>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</si>
  <si>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</si>
  <si>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</si>
  <si>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</si>
  <si>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</si>
  <si>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</si>
  <si>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</si>
  <si>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</si>
  <si>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</si>
  <si>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</si>
  <si>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</si>
  <si>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</si>
  <si>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</si>
  <si>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2101504</t>
  </si>
  <si>
    <t>2101506</t>
  </si>
  <si>
    <t>医疗保障经办事务</t>
  </si>
  <si>
    <t>2101550</t>
  </si>
  <si>
    <t>2101599</t>
  </si>
  <si>
    <t>其他医疗保障管理事务支出</t>
  </si>
  <si>
    <t>21016</t>
  </si>
  <si>
    <t>老龄卫生健康事务</t>
  </si>
  <si>
    <t>2101601</t>
  </si>
  <si>
    <t>21099</t>
  </si>
  <si>
    <t>其他卫生健康支出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</si>
  <si>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</si>
  <si>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</si>
  <si>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</si>
  <si>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</si>
  <si>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</si>
  <si>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</si>
  <si>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</si>
  <si>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2110108</t>
  </si>
  <si>
    <t>应对气候变化管理事务</t>
  </si>
  <si>
    <t>2110199</t>
  </si>
  <si>
    <t>其他环境保护管理事务支出</t>
  </si>
  <si>
    <t>21103</t>
  </si>
  <si>
    <t>污染防治</t>
  </si>
  <si>
    <t>2110301</t>
  </si>
  <si>
    <t>大气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</si>
  <si>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</si>
  <si>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</si>
  <si>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</si>
  <si>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</si>
  <si>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</si>
  <si>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</si>
  <si>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</si>
  <si>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农村环境保护</t>
  </si>
  <si>
    <t>2110499</t>
  </si>
  <si>
    <t>其他自然生态保护支出</t>
  </si>
  <si>
    <t>21105</t>
  </si>
  <si>
    <t>天然林保护</t>
  </si>
  <si>
    <t>2110507</t>
  </si>
  <si>
    <t>停伐补助</t>
  </si>
  <si>
    <t>2110599</t>
  </si>
  <si>
    <t>其他天然林保护支出</t>
  </si>
  <si>
    <t>21110</t>
  </si>
  <si>
    <t>能源节约利用</t>
  </si>
  <si>
    <t>2111001</t>
  </si>
  <si>
    <t>能源节能利用</t>
  </si>
  <si>
    <t>21111</t>
  </si>
  <si>
    <t>污染减排</t>
  </si>
  <si>
    <t>2111101</t>
  </si>
  <si>
    <t>生态环境监测与信息</t>
  </si>
  <si>
    <t>2111103</t>
  </si>
  <si>
    <t>减排专项支出</t>
  </si>
  <si>
    <t>2111199</t>
  </si>
  <si>
    <t>其他污染减排支出</t>
  </si>
  <si>
    <t>21112</t>
  </si>
  <si>
    <t>可再生能源</t>
  </si>
  <si>
    <t>2111201</t>
  </si>
  <si>
    <t>21114</t>
  </si>
  <si>
    <t>能源管理事务</t>
  </si>
  <si>
    <t>2111499</t>
  </si>
  <si>
    <t>其他能源管理事务支出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</si>
  <si>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</si>
  <si>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</si>
  <si>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</si>
  <si>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</si>
  <si>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</si>
  <si>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</si>
  <si>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</si>
  <si>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</si>
  <si>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2120102</t>
  </si>
  <si>
    <t>2120104</t>
  </si>
  <si>
    <t>城管执法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</si>
  <si>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</si>
  <si>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</si>
  <si>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</si>
  <si>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</si>
  <si>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</si>
  <si>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</si>
  <si>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</si>
  <si>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</si>
  <si>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</si>
  <si>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</si>
  <si>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</si>
  <si>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</si>
  <si>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</si>
  <si>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</si>
  <si>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</si>
  <si>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</si>
  <si>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</si>
  <si>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</si>
  <si>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</si>
  <si>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21301</t>
  </si>
  <si>
    <t>农业</t>
  </si>
  <si>
    <t>2130101</t>
  </si>
  <si>
    <t>2130104</t>
  </si>
  <si>
    <t>2130106</t>
  </si>
  <si>
    <t>科技转化与推广服务</t>
  </si>
  <si>
    <t>2130108</t>
  </si>
  <si>
    <t>病虫害控制</t>
  </si>
  <si>
    <t>2130109</t>
  </si>
  <si>
    <t>农产品质量安全</t>
  </si>
  <si>
    <t>2130112</t>
  </si>
  <si>
    <t>农业行业业务管理</t>
  </si>
  <si>
    <t>2130119</t>
  </si>
  <si>
    <t>防灾救灾</t>
  </si>
  <si>
    <t>2130120</t>
  </si>
  <si>
    <t>稳定农民收入补贴</t>
  </si>
  <si>
    <t>2130122</t>
  </si>
  <si>
    <t>农业生产支持补贴</t>
  </si>
  <si>
    <t>2130124</t>
  </si>
  <si>
    <t>农业组织化与产业化经营</t>
  </si>
  <si>
    <t>2130125</t>
  </si>
  <si>
    <t>农产品加工与促销</t>
  </si>
  <si>
    <t>2130126</t>
  </si>
  <si>
    <t>农村公益事业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</si>
  <si>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</si>
  <si>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</si>
  <si>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</si>
  <si>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</si>
  <si>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</si>
  <si>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</si>
  <si>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</si>
  <si>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</si>
  <si>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2130199</t>
  </si>
  <si>
    <t>其他农业支出</t>
  </si>
  <si>
    <t>21302</t>
  </si>
  <si>
    <t>林业和草原</t>
  </si>
  <si>
    <t>2130201</t>
  </si>
  <si>
    <t>2130204</t>
  </si>
  <si>
    <t>事业机构</t>
  </si>
  <si>
    <t>2130205</t>
  </si>
  <si>
    <t>森林培育</t>
  </si>
  <si>
    <t>2130207</t>
  </si>
  <si>
    <t>森林资源管理</t>
  </si>
  <si>
    <t>2130209</t>
  </si>
  <si>
    <t>森林生态效益补偿</t>
  </si>
  <si>
    <t>2130213</t>
  </si>
  <si>
    <t>执法与监督</t>
  </si>
  <si>
    <t>2130234</t>
  </si>
  <si>
    <t>防灾减灾</t>
  </si>
  <si>
    <t>2130299</t>
  </si>
  <si>
    <t>其他林业和草原支出</t>
  </si>
  <si>
    <t>21303</t>
  </si>
  <si>
    <t>水利</t>
  </si>
  <si>
    <t>2130301</t>
  </si>
  <si>
    <t>2130305</t>
  </si>
  <si>
    <t>水利工程建设</t>
  </si>
  <si>
    <t>2130306</t>
  </si>
  <si>
    <t>水利工程运行与维护</t>
  </si>
  <si>
    <t>2130308</t>
  </si>
  <si>
    <t>水利前期工作</t>
  </si>
  <si>
    <t>2130310</t>
  </si>
  <si>
    <t>水土保持</t>
  </si>
  <si>
    <t>2130314</t>
  </si>
  <si>
    <t>防汛</t>
  </si>
  <si>
    <t>2130316</t>
  </si>
  <si>
    <t>农田水利</t>
  </si>
  <si>
    <t>2130319</t>
  </si>
  <si>
    <t>江河湖库水系综合整治</t>
  </si>
  <si>
    <t>2130335</t>
  </si>
  <si>
    <t>农村人畜饮水</t>
  </si>
  <si>
    <t>2130399</t>
  </si>
  <si>
    <t>其他水利支出</t>
  </si>
  <si>
    <t>21305</t>
  </si>
  <si>
    <t>扶贫</t>
  </si>
  <si>
    <t>2130504</t>
  </si>
  <si>
    <t>农村基础设施建设</t>
  </si>
  <si>
    <t>2130505</t>
  </si>
  <si>
    <t>生产发展</t>
  </si>
  <si>
    <t>2130506</t>
  </si>
  <si>
    <t>社会发展</t>
  </si>
  <si>
    <t>2130599</t>
  </si>
  <si>
    <t>其他扶贫支出</t>
  </si>
  <si>
    <t>21306</t>
  </si>
  <si>
    <t>农业综合开发</t>
  </si>
  <si>
    <t>2130602</t>
  </si>
  <si>
    <t>土地治理</t>
  </si>
  <si>
    <t>2130603</t>
  </si>
  <si>
    <t>产业化发展</t>
  </si>
  <si>
    <t>2130699</t>
  </si>
  <si>
    <t>其他农业综合开发支出</t>
  </si>
  <si>
    <t>21307</t>
  </si>
  <si>
    <t>农村综合改革</t>
  </si>
  <si>
    <t>2130701</t>
  </si>
  <si>
    <t>对村级一事一议的补助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</si>
  <si>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</si>
  <si>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</si>
  <si>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</si>
  <si>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</si>
  <si>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</si>
  <si>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</si>
  <si>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</si>
  <si>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</si>
  <si>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</si>
  <si>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普惠金融发展支出</t>
  </si>
  <si>
    <t>2130803</t>
  </si>
  <si>
    <t>农业保险保费补贴</t>
  </si>
  <si>
    <t>2130899</t>
  </si>
  <si>
    <t>其他普惠金融发展支出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</si>
  <si>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</si>
  <si>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</si>
  <si>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</si>
  <si>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</si>
  <si>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</si>
  <si>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</si>
  <si>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</si>
  <si>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</si>
  <si>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2140199</t>
  </si>
  <si>
    <t>其他公路水路运输支出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</si>
  <si>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</si>
  <si>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</si>
  <si>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</si>
  <si>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</si>
  <si>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</si>
  <si>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</si>
  <si>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</si>
  <si>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</si>
  <si>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</si>
  <si>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</si>
  <si>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</si>
  <si>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</si>
  <si>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</si>
  <si>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</si>
  <si>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2140699</t>
  </si>
  <si>
    <t>车辆购置税其他支出</t>
  </si>
  <si>
    <t>21499</t>
  </si>
  <si>
    <t>其他交通运输支出</t>
  </si>
  <si>
    <t>2149901</t>
  </si>
  <si>
    <t>公共交通运营补助</t>
  </si>
  <si>
    <t>215</t>
  </si>
  <si>
    <t>资源勘探信息等支出</t>
  </si>
  <si>
    <t>21505</t>
  </si>
  <si>
    <t>工业和信息产业监管</t>
  </si>
  <si>
    <t>2150510</t>
  </si>
  <si>
    <t>工业和信息产业支持</t>
  </si>
  <si>
    <t>21508</t>
  </si>
  <si>
    <t>支持中小企业发展和管理支出</t>
  </si>
  <si>
    <t>2150805</t>
  </si>
  <si>
    <t>中小企业发展专项</t>
  </si>
  <si>
    <t>2150899</t>
  </si>
  <si>
    <t>其他支持中小企业发展和管理支出</t>
  </si>
  <si>
    <t>21599</t>
  </si>
  <si>
    <t>其他资源勘探信息等支出</t>
  </si>
  <si>
    <t>2159904</t>
  </si>
  <si>
    <t>技术改造支出</t>
  </si>
  <si>
    <t>2159999</t>
  </si>
  <si>
    <t>216</t>
  </si>
  <si>
    <t>商业服务业等支出</t>
  </si>
  <si>
    <t>21602</t>
  </si>
  <si>
    <t>商业流通事务</t>
  </si>
  <si>
    <t>2160201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</si>
  <si>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</si>
  <si>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</si>
  <si>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</si>
  <si>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</si>
  <si>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</si>
  <si>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</si>
  <si>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217</t>
  </si>
  <si>
    <t>金融支出</t>
  </si>
  <si>
    <t>21703</t>
  </si>
  <si>
    <t>金融发展支出</t>
  </si>
  <si>
    <t>2170302</t>
  </si>
  <si>
    <t>利息费用补贴支出</t>
  </si>
  <si>
    <t>219</t>
  </si>
  <si>
    <t>援助其他地区支出</t>
  </si>
  <si>
    <t>21901</t>
  </si>
  <si>
    <t>一般公共服务</t>
  </si>
  <si>
    <t>21999</t>
  </si>
  <si>
    <t>其他支出</t>
  </si>
  <si>
    <t>220</t>
  </si>
  <si>
    <t>自然资源海洋气象等支出</t>
  </si>
  <si>
    <t>22001</t>
  </si>
  <si>
    <t>自然资源事务</t>
  </si>
  <si>
    <t>2200101</t>
  </si>
  <si>
    <t>2200102</t>
  </si>
  <si>
    <t>2200104</t>
  </si>
  <si>
    <t>自然资源规划及管理</t>
  </si>
  <si>
    <t>2200105</t>
  </si>
  <si>
    <t>土地资源调查</t>
  </si>
  <si>
    <t>2200106</t>
  </si>
  <si>
    <t>土地资源利用与保护</t>
  </si>
  <si>
    <t>2200108</t>
  </si>
  <si>
    <t>自然资源行业业务管理</t>
  </si>
  <si>
    <t>2200110</t>
  </si>
  <si>
    <t>国土整治</t>
  </si>
  <si>
    <t>2200114</t>
  </si>
  <si>
    <t>地质勘查与矿产资源管理</t>
  </si>
  <si>
    <t>2200199</t>
  </si>
  <si>
    <t>其他自然资源事务支出</t>
  </si>
  <si>
    <t>22003</t>
  </si>
  <si>
    <t>测绘事务</t>
  </si>
  <si>
    <t>2200304</t>
  </si>
  <si>
    <t>基础测绘</t>
  </si>
  <si>
    <t>22005</t>
  </si>
  <si>
    <t>气象事务</t>
  </si>
  <si>
    <t>2200504</t>
  </si>
  <si>
    <t>气象事业机构</t>
  </si>
  <si>
    <t>2200509</t>
  </si>
  <si>
    <t>气象服务</t>
  </si>
  <si>
    <t>2200511</t>
  </si>
  <si>
    <t>气象基础设施建设与维修</t>
  </si>
  <si>
    <t>2200599</t>
  </si>
  <si>
    <t>其他气象事务支出</t>
  </si>
  <si>
    <t>221</t>
  </si>
  <si>
    <t>住房保障支出</t>
  </si>
  <si>
    <t>22101</t>
  </si>
  <si>
    <t>保障性安居工程支出</t>
  </si>
  <si>
    <t>2210105</t>
  </si>
  <si>
    <t>农村危房改造</t>
  </si>
  <si>
    <t>2210107</t>
  </si>
  <si>
    <t>保障性住房租金补贴</t>
  </si>
  <si>
    <t>2210199</t>
  </si>
  <si>
    <t>其他保障性安居工程支出</t>
  </si>
  <si>
    <t>22102</t>
  </si>
  <si>
    <t>住房改革支出</t>
  </si>
  <si>
    <t>2210203</t>
  </si>
  <si>
    <t>购房补贴</t>
  </si>
  <si>
    <t>22103</t>
  </si>
  <si>
    <t>城乡社区住宅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</si>
  <si>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</si>
  <si>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</si>
  <si>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</si>
  <si>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</si>
  <si>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</si>
  <si>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</si>
  <si>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</si>
  <si>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>粮油事务</t>
  </si>
  <si>
    <t>2220112</t>
  </si>
  <si>
    <t>粮食财务挂账利息补贴</t>
  </si>
  <si>
    <t>2220199</t>
  </si>
  <si>
    <t>其他粮油事务支出</t>
  </si>
  <si>
    <t>22204</t>
  </si>
  <si>
    <t>粮油储备</t>
  </si>
  <si>
    <t>2220403</t>
  </si>
  <si>
    <t>储备粮(油)库建设</t>
  </si>
  <si>
    <t>224</t>
  </si>
  <si>
    <t>灾害防治及应急管理支出</t>
  </si>
  <si>
    <t>22401</t>
  </si>
  <si>
    <t>应急管理事务</t>
  </si>
  <si>
    <t>2240101</t>
  </si>
  <si>
    <t>2240106</t>
  </si>
  <si>
    <t>安全监管</t>
  </si>
  <si>
    <t>2240107</t>
  </si>
  <si>
    <t>安全生产基础</t>
  </si>
  <si>
    <t>2240150</t>
  </si>
  <si>
    <t>2240199</t>
  </si>
  <si>
    <t>其他应急管理支出</t>
  </si>
  <si>
    <t>22402</t>
  </si>
  <si>
    <t>消防事务</t>
  </si>
  <si>
    <t>2240201</t>
  </si>
  <si>
    <t>2240202</t>
  </si>
  <si>
    <t>2240204</t>
  </si>
  <si>
    <t>消防应急救援</t>
  </si>
  <si>
    <t>2240299</t>
  </si>
  <si>
    <t>其他消防事务支出</t>
  </si>
  <si>
    <t>22403</t>
  </si>
  <si>
    <t>森林消防事务</t>
  </si>
  <si>
    <t>2240304</t>
  </si>
  <si>
    <t>森林消防应急救援</t>
  </si>
  <si>
    <t>2240399</t>
  </si>
  <si>
    <t>其他森林消防事务支出</t>
  </si>
  <si>
    <t>22405</t>
  </si>
  <si>
    <t>地震事务</t>
  </si>
  <si>
    <t>2240550</t>
  </si>
  <si>
    <t>地震事业机构</t>
  </si>
  <si>
    <t>22406</t>
  </si>
  <si>
    <t>自然灾害防治</t>
  </si>
  <si>
    <t>2240601</t>
  </si>
  <si>
    <t>地质灾害防治</t>
  </si>
  <si>
    <t>22407</t>
  </si>
  <si>
    <t>自然灾害救灾及恢复重建支出</t>
  </si>
  <si>
    <t>2240701</t>
  </si>
  <si>
    <t>中央自然灾害生活补助</t>
  </si>
  <si>
    <t>2240702</t>
  </si>
  <si>
    <t>地方自然灾害生活补助</t>
  </si>
  <si>
    <t>2240704</t>
  </si>
  <si>
    <t>自然灾害灾后重建补助</t>
  </si>
  <si>
    <t>2240799</t>
  </si>
  <si>
    <t>其他自然灾害生活救助支出</t>
  </si>
  <si>
    <t>229</t>
  </si>
  <si>
    <t>22999</t>
  </si>
  <si>
    <t>2299901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</si>
  <si>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</si>
  <si>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</si>
  <si>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</si>
  <si>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</si>
  <si>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</si>
  <si>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</si>
  <si>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233</t>
  </si>
  <si>
    <t>债务发行费用支出</t>
  </si>
  <si>
    <t>23303</t>
  </si>
  <si>
    <t>地方政府一般债务发行费用支出</t>
  </si>
  <si>
    <t>永嘉县2019年一般公共预算转移支付情况</t>
  </si>
  <si>
    <t>预算科目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</si>
  <si>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</si>
  <si>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</si>
  <si>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</si>
  <si>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</si>
  <si>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</si>
  <si>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</si>
  <si>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</si>
  <si>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</si>
  <si>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</si>
  <si>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上年结余</t>
  </si>
  <si>
    <t xml:space="preserve">调入资金   </t>
  </si>
  <si>
    <t>调出资金</t>
  </si>
  <si>
    <t>债务(转贷)收入</t>
  </si>
  <si>
    <t>债务还本支出</t>
  </si>
  <si>
    <t>调入预算稳定调节基金</t>
  </si>
  <si>
    <t>安排预算稳定调节基金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</si>
  <si>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</si>
  <si>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</si>
  <si>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</si>
  <si>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</si>
  <si>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</si>
  <si>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永嘉县2019年政府性基金收入执行情况</t>
  </si>
  <si>
    <t>项        目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</si>
  <si>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</si>
  <si>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</si>
  <si>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</si>
  <si>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</si>
  <si>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</si>
  <si>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</si>
  <si>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</si>
  <si>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合    计</t>
  </si>
  <si>
    <t>永嘉县2019年政府性基金支出（类级）执行情况</t>
  </si>
  <si>
    <t>项  目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</si>
  <si>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</si>
  <si>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</si>
  <si>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</si>
  <si>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</si>
  <si>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</si>
  <si>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</si>
  <si>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</si>
  <si>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永嘉县2019年政府性基金支出（项级）执行情况</t>
  </si>
  <si>
    <t>政府性基金支出合计</t>
  </si>
  <si>
    <t xml:space="preserve">  文化旅游体育与传媒支出</t>
  </si>
  <si>
    <t>20707</t>
  </si>
  <si>
    <t xml:space="preserve">    国家电影事业发展专项资金安排的支出</t>
  </si>
  <si>
    <t>2070702</t>
  </si>
  <si>
    <t xml:space="preserve">      资助影院建设</t>
  </si>
  <si>
    <t>20709</t>
  </si>
  <si>
    <t xml:space="preserve">    旅游发展基金支出</t>
  </si>
  <si>
    <t>2070904</t>
  </si>
  <si>
    <t xml:space="preserve">      地方旅游开发项目补助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</si>
  <si>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</si>
  <si>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</si>
  <si>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</si>
  <si>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</si>
  <si>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</si>
  <si>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</si>
  <si>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</si>
  <si>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20823</t>
  </si>
  <si>
    <t xml:space="preserve">      小型水库移民扶助基金安排的支出</t>
  </si>
  <si>
    <t>2082302</t>
  </si>
  <si>
    <t xml:space="preserve">  城乡社区支出</t>
  </si>
  <si>
    <t>21208</t>
  </si>
  <si>
    <t xml:space="preserve">    国有土地使用权出让收入及对应专项债务收入安排的支出</t>
  </si>
  <si>
    <t>2120801</t>
  </si>
  <si>
    <t xml:space="preserve">      征地和拆迁补偿支出</t>
  </si>
  <si>
    <t>2120802</t>
  </si>
  <si>
    <t xml:space="preserve">      土地开发支出</t>
  </si>
  <si>
    <t>2120804</t>
  </si>
  <si>
    <t xml:space="preserve">      农村基础设施建设支出</t>
  </si>
  <si>
    <t>2120805</t>
  </si>
  <si>
    <t xml:space="preserve">      补助被征地农民支出</t>
  </si>
  <si>
    <t>2120806</t>
  </si>
  <si>
    <t xml:space="preserve">      土地出让业务支出</t>
  </si>
  <si>
    <t>2120807</t>
  </si>
  <si>
    <t xml:space="preserve">      廉租住房支出</t>
  </si>
  <si>
    <t>2120810</t>
  </si>
  <si>
    <t xml:space="preserve">      棚户区改造支出</t>
  </si>
  <si>
    <t>2120811</t>
  </si>
  <si>
    <t xml:space="preserve">      公共租赁住房支出</t>
  </si>
  <si>
    <t>2120899</t>
  </si>
  <si>
    <t xml:space="preserve">      其他国有土地使用权出让收入安排的支出</t>
  </si>
  <si>
    <t>21210</t>
  </si>
  <si>
    <t xml:space="preserve">    国有土地收益基金及对应专项债务收入安排的支出</t>
  </si>
  <si>
    <t>2121001</t>
  </si>
  <si>
    <t>2121002</t>
  </si>
  <si>
    <t>2121099</t>
  </si>
  <si>
    <t xml:space="preserve">      其他国有土地收益基金支出</t>
  </si>
  <si>
    <t>21211</t>
  </si>
  <si>
    <t xml:space="preserve">    农业土地开发资金安排的支出</t>
  </si>
  <si>
    <t>21213</t>
  </si>
  <si>
    <t xml:space="preserve">    城市基础设施配套费安排的支出</t>
  </si>
  <si>
    <t>2121302</t>
  </si>
  <si>
    <t xml:space="preserve">      城市环境卫生</t>
  </si>
  <si>
    <t>2121399</t>
  </si>
  <si>
    <t xml:space="preserve">      其他城市基础设施配套费安排的支出</t>
  </si>
  <si>
    <t>21214</t>
  </si>
  <si>
    <t xml:space="preserve">    污水处理费安排的支出</t>
  </si>
  <si>
    <t>2121499</t>
  </si>
  <si>
    <t xml:space="preserve">      其他污水处理费安排的支出</t>
  </si>
  <si>
    <t>21215</t>
  </si>
  <si>
    <t xml:space="preserve">    土地储备专项债券收入安排的支出</t>
  </si>
  <si>
    <t>2121501</t>
  </si>
  <si>
    <t>21216</t>
  </si>
  <si>
    <t xml:space="preserve">    棚户区改造专项债券收入安排的支出</t>
  </si>
  <si>
    <t>2121699</t>
  </si>
  <si>
    <t xml:space="preserve">      其他棚户区改造专项债券收入安排的支出</t>
  </si>
  <si>
    <t xml:space="preserve">  农林水支出</t>
  </si>
  <si>
    <t>21366</t>
  </si>
  <si>
    <t xml:space="preserve">    大中型水库库区基金安排的支出</t>
  </si>
  <si>
    <t>2136601</t>
  </si>
  <si>
    <t>2136603</t>
  </si>
  <si>
    <t xml:space="preserve">      库区防护工程维护</t>
  </si>
  <si>
    <t xml:space="preserve">  其他支出</t>
  </si>
  <si>
    <t>22904</t>
  </si>
  <si>
    <t xml:space="preserve">    其他政府性基金及对应专项债务收入安排的支出</t>
  </si>
  <si>
    <t>2290401</t>
  </si>
  <si>
    <t xml:space="preserve">      其他政府性基金安排的支出</t>
  </si>
  <si>
    <t>2290403</t>
  </si>
  <si>
    <t xml:space="preserve">      其他政府性基金债务收入安排的支出</t>
  </si>
  <si>
    <t>22960</t>
  </si>
  <si>
    <t xml:space="preserve">    彩票公益金安排的支出</t>
  </si>
  <si>
    <t>2296002</t>
  </si>
  <si>
    <t xml:space="preserve">      用于社会福利的彩票公益金支出</t>
  </si>
  <si>
    <t>2296003</t>
  </si>
  <si>
    <t xml:space="preserve">      用于体育事业的彩票公益金支出</t>
  </si>
  <si>
    <t>2296004</t>
  </si>
  <si>
    <t xml:space="preserve">      用于教育事业的彩票公益金支出</t>
  </si>
  <si>
    <t>2296006</t>
  </si>
  <si>
    <t xml:space="preserve">      用于残疾人事业的彩票公益金支出</t>
  </si>
  <si>
    <t xml:space="preserve">  债务付息支出</t>
  </si>
  <si>
    <t>23204</t>
  </si>
  <si>
    <t xml:space="preserve">    地方政府专项债务付息支出</t>
  </si>
  <si>
    <t>2320411</t>
  </si>
  <si>
    <t xml:space="preserve">      国有土地使用权出让金债务付息支出</t>
  </si>
  <si>
    <t>2320431</t>
  </si>
  <si>
    <t xml:space="preserve">      土地储备专项债券付息支出</t>
  </si>
  <si>
    <t xml:space="preserve">  债务发行费用支出</t>
  </si>
  <si>
    <t>23304</t>
  </si>
  <si>
    <t xml:space="preserve">    地方政府专项债务发行费用支出</t>
  </si>
  <si>
    <t>2330411</t>
  </si>
  <si>
    <t xml:space="preserve">      国有土地使用权出让金债务发行费用支出</t>
  </si>
  <si>
    <t>2330431</t>
  </si>
  <si>
    <t xml:space="preserve">      土地储备专项债券发行费用支出</t>
  </si>
  <si>
    <t>2330433</t>
  </si>
  <si>
    <t xml:space="preserve">      棚户区改造专项债券发行费用支出</t>
  </si>
  <si>
    <t>永嘉县2019年政府性基金转移支付情况</t>
  </si>
  <si>
    <t>项     目</t>
  </si>
  <si>
    <t>一、收入合计</t>
  </si>
  <si>
    <t>（一）政府性基金收入</t>
  </si>
  <si>
    <t>（二）转移性收入等</t>
  </si>
  <si>
    <t xml:space="preserve">   1.省市转移支付收入</t>
  </si>
  <si>
    <t xml:space="preserve">   2.上年结余</t>
  </si>
  <si>
    <t xml:space="preserve">   3.新增债券收入</t>
  </si>
  <si>
    <t>二、支出合计</t>
  </si>
  <si>
    <t>（一）政府性基金支出</t>
  </si>
  <si>
    <t>（二）转移性支出</t>
  </si>
  <si>
    <t xml:space="preserve">   1.调出资金</t>
  </si>
  <si>
    <t xml:space="preserve">   2.结转下年项目支出</t>
  </si>
  <si>
    <t>永嘉县2019年社保基金收入执行情况</t>
  </si>
  <si>
    <t>项       目</t>
  </si>
  <si>
    <t>一、企业职工基本养老保险基金</t>
  </si>
  <si>
    <t>二、机关事业单位基本养老保险基金</t>
  </si>
  <si>
    <t>三、失业保险基金</t>
  </si>
  <si>
    <t>四、工伤保险基金</t>
  </si>
  <si>
    <t>五、生育保险基金</t>
  </si>
  <si>
    <t>六、职工基本医疗保险基金</t>
  </si>
  <si>
    <t>七、公务员医疗补助</t>
  </si>
  <si>
    <t>八、医疗保险救助</t>
  </si>
  <si>
    <t>九、城乡居民基本养老保险基金</t>
  </si>
  <si>
    <t>十、城乡居民基本医疗保险基金</t>
  </si>
  <si>
    <t>十一、被征地农民养老保险基金</t>
  </si>
  <si>
    <t>永嘉县2019年社保基金支出执行情况</t>
  </si>
  <si>
    <t>项      目</t>
  </si>
  <si>
    <t>永嘉县2019年一般债务限额与余额明细表</t>
  </si>
  <si>
    <t>单位名称</t>
  </si>
  <si>
    <t>债务名称</t>
  </si>
  <si>
    <t>债务类型</t>
  </si>
  <si>
    <t>期初数</t>
  </si>
  <si>
    <t>当期新增</t>
  </si>
  <si>
    <t>当期置换</t>
  </si>
  <si>
    <t>当期偿还本金</t>
  </si>
  <si>
    <t>期末数</t>
  </si>
  <si>
    <t>限额</t>
  </si>
  <si>
    <t>永嘉县财政局</t>
  </si>
  <si>
    <t>2012年浙江省政府债券(二期)</t>
  </si>
  <si>
    <t>一般债务</t>
  </si>
  <si>
    <t>2013年浙江省政府债券(二期)</t>
  </si>
  <si>
    <t>2014年浙江省政府债券(三期)</t>
  </si>
  <si>
    <t>浙财预执[2015]48号在建项目债券（瓯北高级中学）</t>
  </si>
  <si>
    <t>浙财预执[2015]48号在建项目债券(粮食储备库工程）</t>
  </si>
  <si>
    <t>浙财预执[2015]48号在建项目债券(环城北路周转房安置项目）</t>
  </si>
  <si>
    <t>浙财预执[2015]48号在建项目债券(电大扩建二期）</t>
  </si>
  <si>
    <t>浙财预执[2015]48号在建项目债券（体育两馆）</t>
  </si>
  <si>
    <t>浙财预执[2015]48号在建项目债券(阳光大道西向延伸段工程）</t>
  </si>
  <si>
    <t>浙财预执[2015]48号在建项目债券(公安三所）</t>
  </si>
  <si>
    <t>浙财预执[2015]48号在建项目债券（F地块4#组团周转房安置）</t>
  </si>
  <si>
    <t>浙财预执[2015]48号在建项目债券（桥头菇溪河道）</t>
  </si>
  <si>
    <t>浙财预执[2015]48号在建项目债券（屿门-黄屿农房改造集聚工程）</t>
  </si>
  <si>
    <t>浙财预执[2015]48号在建项目债券(人民医院急诊综合楼）</t>
  </si>
  <si>
    <t>浙财预执[2015]48号在建项目债券（三江12#地块农房集聚工程）</t>
  </si>
  <si>
    <t>浙财预执[2015]48号在建项目债券（福佑至沙头段改建工程）</t>
  </si>
  <si>
    <t>浙财预执[2015]48号在建项目债券（水利通用于五水共治）</t>
  </si>
  <si>
    <t>浙财预执[2015]48号在建项目债券（中医医院医疗综合楼）</t>
  </si>
  <si>
    <t>2015年浙江省政府一般债券（四期）</t>
  </si>
  <si>
    <t>2015年浙江省政府一般债券（六期）</t>
  </si>
  <si>
    <t>2015年浙江省政府一般债券（八期）</t>
  </si>
  <si>
    <t>2015年浙江省政府一般债券（十二期）</t>
  </si>
  <si>
    <t>2015年浙江省政府定向发行一般债券（三期）</t>
  </si>
  <si>
    <t>2015年浙江省政府定向发行一般债券（四期）</t>
  </si>
  <si>
    <t>2015年浙江省政府定向发行一般债券（七期）</t>
  </si>
  <si>
    <t>2015年浙江省政府定向发行一般债券（八期）</t>
  </si>
  <si>
    <t>2016年浙江省政府一般债券（四期）</t>
  </si>
  <si>
    <t>2016年浙江省政府一般债券（八期）</t>
  </si>
  <si>
    <t>2016年浙江省政府一般债券（十二期）</t>
  </si>
  <si>
    <t>2016年浙江省政府一般债券（十五期）</t>
  </si>
  <si>
    <t>2016年浙江省政府定向发行置换一般债券（三期）</t>
  </si>
  <si>
    <t>2016年浙江省政府定向发行置换一般债券（四期）</t>
  </si>
  <si>
    <t>2017年浙江省政府一般债券（一期）</t>
  </si>
  <si>
    <t>2017年浙江省政府一般债券（六期）</t>
  </si>
  <si>
    <t>2017年浙江省政府一般债券（八期）</t>
  </si>
  <si>
    <t>2017年浙江省政府一般债券（十期）</t>
  </si>
  <si>
    <t>2017年浙江省政府定向发行置换一般债券（三期）</t>
  </si>
  <si>
    <t>2018年浙江省政府一般债券（二期）</t>
  </si>
  <si>
    <t>2018年浙江省政府一般债券（四期）</t>
  </si>
  <si>
    <t>2018年浙江省政府一般债券（六期）</t>
  </si>
  <si>
    <t>2019年浙江省政府一般债券（二期）</t>
  </si>
  <si>
    <t>2019年浙江省政府一般债券（五期）</t>
  </si>
  <si>
    <t>2019年浙江省政府一般债券（六期）</t>
  </si>
  <si>
    <t>永嘉县2019年专项债务限额与余额明细表</t>
  </si>
  <si>
    <t>2015年浙江省政府定向发行专项债券（三期）</t>
  </si>
  <si>
    <t>专项债务</t>
  </si>
  <si>
    <t>2015年浙江省政府专项债券（四期）</t>
  </si>
  <si>
    <t>2015年浙江省政府定向发行专项债券（七期）</t>
  </si>
  <si>
    <t>2016年浙江省政府定向发行置换专项债券（四期）</t>
  </si>
  <si>
    <t>2016年浙江省政府专项债券（四期）</t>
  </si>
  <si>
    <t>2017年浙江省政府专项债券（十三期）</t>
  </si>
  <si>
    <t>2017年浙江省政府专项债券（一期）</t>
  </si>
  <si>
    <t>2018年浙江省（温州市、金华市）土地储备专项债券（一期）--2018年浙江省政府专项债券（七期）</t>
  </si>
  <si>
    <t>2018年浙江省政府专项债券（五期）</t>
  </si>
  <si>
    <t>2019年浙江省棚改专项债券（二期）--2019年浙江省政府专项债券（三期）</t>
  </si>
  <si>
    <t>2019年浙江省土地储备专项债券（三期）--2019年浙江省政府专项债券（七期）</t>
  </si>
  <si>
    <t>2019年浙江省棚改专项债券（三期）--2019年浙江省政府专项债券（十期）</t>
  </si>
  <si>
    <t>永嘉县2020年一般公共预算收入草案</t>
  </si>
  <si>
    <t>预算数</t>
  </si>
  <si>
    <t xml:space="preserve">上年执行数
</t>
  </si>
  <si>
    <t xml:space="preserve">    4.资源税</t>
  </si>
  <si>
    <t xml:space="preserve">    6.房产税</t>
  </si>
  <si>
    <t xml:space="preserve">    7.印花税</t>
  </si>
  <si>
    <t xml:space="preserve">    8.城镇土地使用税</t>
  </si>
  <si>
    <t xml:space="preserve">    9.土地增值税</t>
  </si>
  <si>
    <t xml:space="preserve">    10.车船税</t>
  </si>
  <si>
    <t xml:space="preserve">    11.耕地占用税</t>
  </si>
  <si>
    <t xml:space="preserve">    12.契税</t>
  </si>
  <si>
    <t xml:space="preserve">    (2)其他专项收入</t>
  </si>
  <si>
    <t xml:space="preserve">    2、行政事业性收费收入</t>
  </si>
  <si>
    <t>合       计</t>
  </si>
  <si>
    <t xml:space="preserve">     </t>
  </si>
  <si>
    <t xml:space="preserve">      </t>
  </si>
  <si>
    <t>永嘉县2020年一般公共预算支出（类级）草案</t>
  </si>
  <si>
    <t>六、文化体育与传媒支出</t>
  </si>
  <si>
    <t>八、医疗卫生与计划生育支出</t>
  </si>
  <si>
    <t>十三、资源勘探工业信息等支出</t>
  </si>
  <si>
    <t>十五、援助其他地区支出</t>
  </si>
  <si>
    <t>十六、自然资源海洋气象等支出</t>
  </si>
  <si>
    <t>十七、国土海洋气象等支出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</si>
  <si>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</si>
  <si>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</si>
  <si>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</si>
  <si>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</si>
  <si>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二十、其他支出</t>
  </si>
  <si>
    <t>二十一、债务付息支出</t>
  </si>
  <si>
    <t>二十二、债务发行费用支出</t>
  </si>
  <si>
    <t>合计</t>
  </si>
  <si>
    <t>注：本表上年执行数中，已剔除一般债券支出7.5亿元，其中：教育支出2940万元，卫生健康支出280万元，城乡社区支出71780万元。</t>
  </si>
  <si>
    <t>永嘉县2020年一般公共预算支出（项级）草案</t>
  </si>
  <si>
    <t xml:space="preserve">   一般公共服务支出</t>
  </si>
  <si>
    <t xml:space="preserve">     人大事务</t>
  </si>
  <si>
    <t xml:space="preserve">       行政运行</t>
  </si>
  <si>
    <t xml:space="preserve">       人大会议</t>
  </si>
  <si>
    <t xml:space="preserve">       人大监督</t>
  </si>
  <si>
    <t xml:space="preserve">       人大代表履职能力提升</t>
  </si>
  <si>
    <t xml:space="preserve">       代表工作</t>
  </si>
  <si>
    <t>2010150</t>
  </si>
  <si>
    <t xml:space="preserve">       事业运行</t>
  </si>
  <si>
    <t xml:space="preserve">       其他人大事务支出</t>
  </si>
  <si>
    <t xml:space="preserve">     政协事务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</si>
  <si>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</si>
  <si>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</si>
  <si>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</si>
  <si>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</si>
  <si>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政府办公厅（室）及相关机构事务</t>
  </si>
  <si>
    <t xml:space="preserve">       一般行政管理事务</t>
  </si>
  <si>
    <t xml:space="preserve">       专项业务活动</t>
  </si>
  <si>
    <t xml:space="preserve">       政务公开审批</t>
  </si>
  <si>
    <t xml:space="preserve">       信访事务</t>
  </si>
  <si>
    <t xml:space="preserve">       其他政府办公厅（室）及相关机构事务支出</t>
  </si>
  <si>
    <t xml:space="preserve">     发展与改革事务</t>
  </si>
  <si>
    <t xml:space="preserve">       社会事业发展规划</t>
  </si>
  <si>
    <t xml:space="preserve">       物价管理</t>
  </si>
  <si>
    <t xml:space="preserve">       其他发展与改革事务支出</t>
  </si>
  <si>
    <t xml:space="preserve">     统计信息事务</t>
  </si>
  <si>
    <t xml:space="preserve">       专项统计业务</t>
  </si>
  <si>
    <t xml:space="preserve">       专项普查活动</t>
  </si>
  <si>
    <t xml:space="preserve">       其他统计信息事务支出</t>
  </si>
  <si>
    <t xml:space="preserve">     财政事务</t>
  </si>
  <si>
    <t xml:space="preserve">       信息化建设</t>
  </si>
  <si>
    <t xml:space="preserve">       其他财政事务支出</t>
  </si>
  <si>
    <t xml:space="preserve">     税收事务</t>
  </si>
  <si>
    <t xml:space="preserve">       其他税收事务支出</t>
  </si>
  <si>
    <t xml:space="preserve">     审计事务</t>
  </si>
  <si>
    <t xml:space="preserve">       审计业务</t>
  </si>
  <si>
    <t xml:space="preserve">       其他审计事务支出</t>
  </si>
  <si>
    <t xml:space="preserve">     人力资源事务</t>
  </si>
  <si>
    <t xml:space="preserve">       其他人力资源事务支出</t>
  </si>
  <si>
    <t xml:space="preserve">     纪检监察事务</t>
  </si>
  <si>
    <t xml:space="preserve">       其他纪检监察事务支出</t>
  </si>
  <si>
    <t xml:space="preserve">     商贸事务</t>
  </si>
  <si>
    <t xml:space="preserve">       其他商贸事务支出</t>
  </si>
  <si>
    <t xml:space="preserve">     知识产权事务</t>
  </si>
  <si>
    <t>2011499</t>
  </si>
  <si>
    <t xml:space="preserve">       其他知识产权事务支出</t>
  </si>
  <si>
    <t xml:space="preserve">     民族事务</t>
  </si>
  <si>
    <t xml:space="preserve">       民族工作专项</t>
  </si>
  <si>
    <t xml:space="preserve">       其他民族事务支出</t>
  </si>
  <si>
    <t xml:space="preserve">     港澳台事务</t>
  </si>
  <si>
    <t xml:space="preserve">       台湾事务</t>
  </si>
  <si>
    <t xml:space="preserve">     档案事务</t>
  </si>
  <si>
    <t xml:space="preserve">       档案馆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</si>
  <si>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</si>
  <si>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</si>
  <si>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</si>
  <si>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其他群众团体事务支出</t>
  </si>
  <si>
    <t xml:space="preserve">     党委办公厅（室）及相关机构事务</t>
  </si>
  <si>
    <t xml:space="preserve">       其他党委办公厅（室）及相关机构事务支出</t>
  </si>
  <si>
    <t xml:space="preserve">     组织事务</t>
  </si>
  <si>
    <t xml:space="preserve">       公务员事务</t>
  </si>
  <si>
    <t xml:space="preserve">       其他组织事务支出</t>
  </si>
  <si>
    <t xml:space="preserve">     宣传事务</t>
  </si>
  <si>
    <t xml:space="preserve">       其他宣传事务支出</t>
  </si>
  <si>
    <t xml:space="preserve">     统战事务</t>
  </si>
  <si>
    <t xml:space="preserve">       宗教事务</t>
  </si>
  <si>
    <t xml:space="preserve">       华侨事务</t>
  </si>
  <si>
    <t>2013450</t>
  </si>
  <si>
    <t xml:space="preserve">       其他统战事务支出</t>
  </si>
  <si>
    <t xml:space="preserve">     其他共产党事务支出</t>
  </si>
  <si>
    <t xml:space="preserve">       其他共产党事务支出</t>
  </si>
  <si>
    <t xml:space="preserve">     市场监督管理事务</t>
  </si>
  <si>
    <t>2013808</t>
  </si>
  <si>
    <t>2013810</t>
  </si>
  <si>
    <t xml:space="preserve">       质量基础</t>
  </si>
  <si>
    <t>2013815</t>
  </si>
  <si>
    <t xml:space="preserve">       质量安全监管</t>
  </si>
  <si>
    <t>2013816</t>
  </si>
  <si>
    <t xml:space="preserve">       食品安全监管</t>
  </si>
  <si>
    <t xml:space="preserve">       其他市场监督管理事务</t>
  </si>
  <si>
    <t xml:space="preserve">     其他一般公共服务支出</t>
  </si>
  <si>
    <t xml:space="preserve">       其他一般公共服务支出</t>
  </si>
  <si>
    <t xml:space="preserve">   国防支出</t>
  </si>
  <si>
    <t xml:space="preserve">     国防动员</t>
  </si>
  <si>
    <t xml:space="preserve">       兵役征集</t>
  </si>
  <si>
    <t xml:space="preserve">       人民防空</t>
  </si>
  <si>
    <t xml:space="preserve">       国防教育</t>
  </si>
  <si>
    <t xml:space="preserve">       预备役部队</t>
  </si>
  <si>
    <t xml:space="preserve">       民兵</t>
  </si>
  <si>
    <t>20399</t>
  </si>
  <si>
    <t xml:space="preserve">     其他国防支出</t>
  </si>
  <si>
    <t>2039901</t>
  </si>
  <si>
    <t xml:space="preserve">       其他国防支出</t>
  </si>
  <si>
    <t xml:space="preserve">   公共安全支出</t>
  </si>
  <si>
    <t xml:space="preserve">     武装警察部队</t>
  </si>
  <si>
    <t xml:space="preserve">       武装警察部队</t>
  </si>
  <si>
    <t xml:space="preserve">     公安</t>
  </si>
  <si>
    <t xml:space="preserve">       执法办案</t>
  </si>
  <si>
    <t xml:space="preserve">       特别业务</t>
  </si>
  <si>
    <t xml:space="preserve">       其他公安支出</t>
  </si>
  <si>
    <t xml:space="preserve">     检察</t>
  </si>
  <si>
    <t>2040402</t>
  </si>
  <si>
    <t xml:space="preserve">       检察监督</t>
  </si>
  <si>
    <t xml:space="preserve">       其他检察支出</t>
  </si>
  <si>
    <t xml:space="preserve">     法院</t>
  </si>
  <si>
    <t xml:space="preserve">       案件审判</t>
  </si>
  <si>
    <t xml:space="preserve">       案件执行</t>
  </si>
  <si>
    <t xml:space="preserve">       “两庭”建设</t>
  </si>
  <si>
    <t xml:space="preserve">       其他法院支出</t>
  </si>
  <si>
    <t xml:space="preserve">     司法</t>
  </si>
  <si>
    <t xml:space="preserve">       基层司法业务</t>
  </si>
  <si>
    <t xml:space="preserve">       普法宣传</t>
  </si>
  <si>
    <t xml:space="preserve">       法律援助</t>
  </si>
  <si>
    <t xml:space="preserve">       社区矫正</t>
  </si>
  <si>
    <t>2040612</t>
  </si>
  <si>
    <t xml:space="preserve">       法制建设</t>
  </si>
  <si>
    <t xml:space="preserve">       其他司法支出</t>
  </si>
  <si>
    <t xml:space="preserve">     其他公共安全支出</t>
  </si>
  <si>
    <t xml:space="preserve">       其他公共安全支出</t>
  </si>
  <si>
    <t xml:space="preserve">   教育支出</t>
  </si>
  <si>
    <t xml:space="preserve">     教育管理事务</t>
  </si>
  <si>
    <t xml:space="preserve">       其他教育管理事务支出</t>
  </si>
  <si>
    <t xml:space="preserve"> 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</si>
  <si>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</si>
  <si>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</si>
  <si>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</si>
  <si>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</si>
  <si>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其他普通教育支出</t>
  </si>
  <si>
    <t xml:space="preserve">     职业教育</t>
  </si>
  <si>
    <t>2050302</t>
  </si>
  <si>
    <t xml:space="preserve">       中等职业教育</t>
  </si>
  <si>
    <t xml:space="preserve">     成人教育</t>
  </si>
  <si>
    <t xml:space="preserve">       其他成人教育支出</t>
  </si>
  <si>
    <t xml:space="preserve">     进修及培训</t>
  </si>
  <si>
    <t xml:space="preserve">       干部教育</t>
  </si>
  <si>
    <t xml:space="preserve">     教育费附加安排的支出</t>
  </si>
  <si>
    <t xml:space="preserve">       其他教育费附加安排的支出</t>
  </si>
  <si>
    <t xml:space="preserve">     其他教育支出</t>
  </si>
  <si>
    <t xml:space="preserve">       其他教育支出</t>
  </si>
  <si>
    <t xml:space="preserve">   科学技术支出</t>
  </si>
  <si>
    <t xml:space="preserve">     科学技术管理事务</t>
  </si>
  <si>
    <t xml:space="preserve">       其他科学技术管理事务支出</t>
  </si>
  <si>
    <t xml:space="preserve">     技术研究与开发</t>
  </si>
  <si>
    <t>2060499</t>
  </si>
  <si>
    <t xml:space="preserve">       其他技术研究与开发支出</t>
  </si>
  <si>
    <t xml:space="preserve">     科技条件与服务</t>
  </si>
  <si>
    <t xml:space="preserve">       机构运行</t>
  </si>
  <si>
    <t xml:space="preserve">       其他科技条件与服务支出</t>
  </si>
  <si>
    <t xml:space="preserve">     社会科学</t>
  </si>
  <si>
    <t xml:space="preserve">       社会科学研究机构</t>
  </si>
  <si>
    <t xml:space="preserve">       社会科学研究</t>
  </si>
  <si>
    <t xml:space="preserve">       其他社会科学支出</t>
  </si>
  <si>
    <t xml:space="preserve">     科学技术普及</t>
  </si>
  <si>
    <t xml:space="preserve">       科普活动</t>
  </si>
  <si>
    <t xml:space="preserve">       青少年科技活动</t>
  </si>
  <si>
    <t xml:space="preserve">       学术交流活动</t>
  </si>
  <si>
    <t xml:space="preserve">       其他科学技术普及支出</t>
  </si>
  <si>
    <t xml:space="preserve">     科技交流与合作</t>
  </si>
  <si>
    <t xml:space="preserve">       其他科技交流与合作支出</t>
  </si>
  <si>
    <t xml:space="preserve">     其他科学技术支出</t>
  </si>
  <si>
    <t xml:space="preserve">       科技奖励</t>
  </si>
  <si>
    <t xml:space="preserve">       其他科学技术支出</t>
  </si>
  <si>
    <t xml:space="preserve">   文化旅游体育与传媒支出</t>
  </si>
  <si>
    <t xml:space="preserve">     文化和旅游</t>
  </si>
  <si>
    <t xml:space="preserve">       图书馆</t>
  </si>
  <si>
    <t xml:space="preserve">       艺术表演团体</t>
  </si>
  <si>
    <t xml:space="preserve">       群众文化</t>
  </si>
  <si>
    <t xml:space="preserve">       文化创作与保护</t>
  </si>
  <si>
    <t>2070112</t>
  </si>
  <si>
    <t xml:space="preserve">       文化和旅游市场管理</t>
  </si>
  <si>
    <t>2070113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</si>
  <si>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</si>
  <si>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</si>
  <si>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</si>
  <si>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 文物</t>
  </si>
  <si>
    <t xml:space="preserve">       文物保护</t>
  </si>
  <si>
    <t xml:space="preserve">       博物馆</t>
  </si>
  <si>
    <t xml:space="preserve">       历史名城与古迹</t>
  </si>
  <si>
    <t xml:space="preserve">     体育</t>
  </si>
  <si>
    <t xml:space="preserve">       体育竞赛</t>
  </si>
  <si>
    <t xml:space="preserve">       群众体育</t>
  </si>
  <si>
    <t xml:space="preserve">       其他体育支出</t>
  </si>
  <si>
    <t xml:space="preserve">     广播电视</t>
  </si>
  <si>
    <t xml:space="preserve">       其他广播电视支出</t>
  </si>
  <si>
    <t xml:space="preserve">     其他文化旅游体育与传媒支出</t>
  </si>
  <si>
    <t xml:space="preserve">       文化产业发展专项支出</t>
  </si>
  <si>
    <t xml:space="preserve">       其他文化旅游体育与传媒支出</t>
  </si>
  <si>
    <t xml:space="preserve">   社会保障和就业支出</t>
  </si>
  <si>
    <t xml:space="preserve">     人力资源和社会保障管理事务</t>
  </si>
  <si>
    <t xml:space="preserve">       机关服务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</si>
  <si>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</si>
  <si>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</si>
  <si>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</si>
  <si>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</si>
  <si>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劳动关系和维权</t>
  </si>
  <si>
    <t xml:space="preserve">       公共就业服务和职业技能鉴定机构</t>
  </si>
  <si>
    <t xml:space="preserve">       其他人力资源和社会保障管理事务支出</t>
  </si>
  <si>
    <t xml:space="preserve">     民政管理事务</t>
  </si>
  <si>
    <t xml:space="preserve">       社会组织管理</t>
  </si>
  <si>
    <t xml:space="preserve">       行政区划和地名管理</t>
  </si>
  <si>
    <t xml:space="preserve">       基层政权建设和社区治理</t>
  </si>
  <si>
    <t xml:space="preserve">       其他民政管理事务支出</t>
  </si>
  <si>
    <t xml:space="preserve">  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</si>
  <si>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</si>
  <si>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</si>
  <si>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</si>
  <si>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   其他行政事业单位养老支出</t>
  </si>
  <si>
    <t xml:space="preserve">     就业补助</t>
  </si>
  <si>
    <t xml:space="preserve">       高技能人才培养补助</t>
  </si>
  <si>
    <t xml:space="preserve">       其他就业补助支出</t>
  </si>
  <si>
    <t xml:space="preserve">     抚恤</t>
  </si>
  <si>
    <t xml:space="preserve">       死亡抚恤</t>
  </si>
  <si>
    <t xml:space="preserve">       伤残抚恤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</si>
  <si>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</si>
  <si>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</si>
  <si>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</si>
  <si>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</si>
  <si>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</si>
  <si>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</si>
  <si>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</si>
  <si>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退役士兵管理教育</t>
  </si>
  <si>
    <t xml:space="preserve">     社会福利</t>
  </si>
  <si>
    <t xml:space="preserve">       儿童福利</t>
  </si>
  <si>
    <t xml:space="preserve">       老年福利</t>
  </si>
  <si>
    <t xml:space="preserve">       殡葬</t>
  </si>
  <si>
    <t xml:space="preserve">       社会福利事业单位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</si>
  <si>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</si>
  <si>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</si>
  <si>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</si>
  <si>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残疾人就业和扶贫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</si>
  <si>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</si>
  <si>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</si>
  <si>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</si>
  <si>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红十字事业</t>
  </si>
  <si>
    <t xml:space="preserve">       其他红十字事业支出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</si>
  <si>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</si>
  <si>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</si>
  <si>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</si>
  <si>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</si>
  <si>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</si>
  <si>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</si>
  <si>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特困人员救助供养</t>
  </si>
  <si>
    <t xml:space="preserve">       农村特困人员救助供养支出</t>
  </si>
  <si>
    <t xml:space="preserve">     其他生活救助</t>
  </si>
  <si>
    <t xml:space="preserve">       其他农村生活救助</t>
  </si>
  <si>
    <t xml:space="preserve">     财政对基本养老保险基金的补助</t>
  </si>
  <si>
    <t xml:space="preserve">       财政对城乡居民基本养老保险基金的补助</t>
  </si>
  <si>
    <t xml:space="preserve">     财政对其他社会保险基金的补助</t>
  </si>
  <si>
    <t xml:space="preserve">       其他财政对社会保险基金的补助</t>
  </si>
  <si>
    <t xml:space="preserve">     退役军人管理事务</t>
  </si>
  <si>
    <t xml:space="preserve">       拥军优属</t>
  </si>
  <si>
    <t>2082899</t>
  </si>
  <si>
    <t xml:space="preserve">       其他退役军人事务管理支出</t>
  </si>
  <si>
    <t xml:space="preserve">     其他社会保障和就业支出</t>
  </si>
  <si>
    <t xml:space="preserve">       其他社会保障和就业支出</t>
  </si>
  <si>
    <t xml:space="preserve">   卫生健康支出</t>
  </si>
  <si>
    <t xml:space="preserve">     卫生健康管理事务</t>
  </si>
  <si>
    <t xml:space="preserve">       其他卫生健康管理事务支出</t>
  </si>
  <si>
    <t xml:space="preserve">     公立医院</t>
  </si>
  <si>
    <t xml:space="preserve">       综合医院</t>
  </si>
  <si>
    <t xml:space="preserve">       中医（民族）医院</t>
  </si>
  <si>
    <t xml:space="preserve">       处理医疗欠费</t>
  </si>
  <si>
    <t xml:space="preserve">       其他公立医院支出</t>
  </si>
  <si>
    <t xml:space="preserve">     基层医疗卫生机构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</si>
  <si>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</si>
  <si>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</si>
  <si>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</si>
  <si>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</si>
  <si>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</si>
  <si>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</si>
  <si>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</si>
  <si>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</si>
  <si>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</si>
  <si>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</si>
  <si>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</si>
  <si>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</si>
  <si>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</si>
  <si>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 中医药</t>
  </si>
  <si>
    <t xml:space="preserve">       中医（民族医）药专项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</si>
  <si>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</si>
  <si>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</si>
  <si>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</si>
  <si>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</si>
  <si>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</si>
  <si>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</si>
  <si>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</si>
  <si>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</si>
  <si>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</si>
  <si>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 财政对基本医疗保险基金的补助</t>
  </si>
  <si>
    <t xml:space="preserve">       财政对城乡居民基本医疗保险基金的补助</t>
  </si>
  <si>
    <t xml:space="preserve">     医疗救助</t>
  </si>
  <si>
    <t xml:space="preserve">       城乡医疗救助</t>
  </si>
  <si>
    <t xml:space="preserve">       疾病应急救助</t>
  </si>
  <si>
    <t xml:space="preserve">     优抚对象医疗</t>
  </si>
  <si>
    <t xml:space="preserve">       优抚对象医疗补助</t>
  </si>
  <si>
    <t xml:space="preserve">     医疗保障管理事务</t>
  </si>
  <si>
    <t xml:space="preserve">       医疗保障经办事务</t>
  </si>
  <si>
    <t xml:space="preserve">       其他医疗保障管理事务支出</t>
  </si>
  <si>
    <t xml:space="preserve">     其他卫生健康支出</t>
  </si>
  <si>
    <t xml:space="preserve">       其他卫生健康支出</t>
  </si>
  <si>
    <t xml:space="preserve">   节能环保支出</t>
  </si>
  <si>
    <t xml:space="preserve">     环境保护管理事务</t>
  </si>
  <si>
    <t xml:space="preserve">       应对气候变化管理事务</t>
  </si>
  <si>
    <t xml:space="preserve">       其他环境保护管理事务支出</t>
  </si>
  <si>
    <t xml:space="preserve">     污染防治</t>
  </si>
  <si>
    <t xml:space="preserve">       大气</t>
  </si>
  <si>
    <t>2110302</t>
  </si>
  <si>
    <t xml:space="preserve">       水体</t>
  </si>
  <si>
    <t xml:space="preserve">       其他污染防治支出</t>
  </si>
  <si>
    <t xml:space="preserve">     自然生态保护</t>
  </si>
  <si>
    <t xml:space="preserve">       生态保护</t>
  </si>
  <si>
    <t xml:space="preserve">       农村环境保护</t>
  </si>
  <si>
    <t xml:space="preserve">       其他自然生态保护支出</t>
  </si>
  <si>
    <t xml:space="preserve">     天然林保护</t>
  </si>
  <si>
    <t xml:space="preserve">       停伐补助</t>
  </si>
  <si>
    <t xml:space="preserve">       其他天然林保护支出</t>
  </si>
  <si>
    <t xml:space="preserve">     能源节约利用</t>
  </si>
  <si>
    <t xml:space="preserve">       能源节约利用</t>
  </si>
  <si>
    <t xml:space="preserve">     污染减排</t>
  </si>
  <si>
    <t xml:space="preserve">       生态环境监测与信息</t>
  </si>
  <si>
    <t xml:space="preserve">       其他污染减排支出</t>
  </si>
  <si>
    <t xml:space="preserve">     可再生能源</t>
  </si>
  <si>
    <t xml:space="preserve">       可再生能源</t>
  </si>
  <si>
    <t xml:space="preserve">     能源管理事务</t>
  </si>
  <si>
    <t xml:space="preserve">       其他能源管理事务支出</t>
  </si>
  <si>
    <t xml:space="preserve">     其他节能环保支出</t>
  </si>
  <si>
    <t xml:space="preserve">       其他节能环保支出</t>
  </si>
  <si>
    <t xml:space="preserve">   城乡社区支出</t>
  </si>
  <si>
    <t xml:space="preserve">     城乡社区管理事务</t>
  </si>
  <si>
    <t>2120103</t>
  </si>
  <si>
    <t xml:space="preserve">       城管执法</t>
  </si>
  <si>
    <t xml:space="preserve">       其他城乡社区管理事务支出</t>
  </si>
  <si>
    <t xml:space="preserve">     城乡社区规划与管理</t>
  </si>
  <si>
    <t xml:space="preserve">       城乡社区规划与管理</t>
  </si>
  <si>
    <t xml:space="preserve">     城乡社区公共设施</t>
  </si>
  <si>
    <t xml:space="preserve">       小城镇基础设施建设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</si>
  <si>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</si>
  <si>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</si>
  <si>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</si>
  <si>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 其他城乡社区支出</t>
  </si>
  <si>
    <t xml:space="preserve">       其他城乡社区支出</t>
  </si>
  <si>
    <t xml:space="preserve">   农林水支出</t>
  </si>
  <si>
    <t xml:space="preserve">     农业农村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</si>
  <si>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</si>
  <si>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</si>
  <si>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</si>
  <si>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行业业务管理</t>
  </si>
  <si>
    <t xml:space="preserve">       防灾救灾</t>
  </si>
  <si>
    <t xml:space="preserve">       稳定农民收入补贴</t>
  </si>
  <si>
    <t xml:space="preserve">       农业生产发展</t>
  </si>
  <si>
    <t xml:space="preserve">       农产品加工与促销</t>
  </si>
  <si>
    <t xml:space="preserve">       农村社会事业</t>
  </si>
  <si>
    <t xml:space="preserve">       农业资源保护修复与利用</t>
  </si>
  <si>
    <t xml:space="preserve">       农村道路建设</t>
  </si>
  <si>
    <t xml:space="preserve">       成品油价格改革对渔业的补贴</t>
  </si>
  <si>
    <t xml:space="preserve">       对高校毕业生到基层任职补助</t>
  </si>
  <si>
    <t xml:space="preserve">       其他农业农村支出</t>
  </si>
  <si>
    <t xml:space="preserve">     林业和草原</t>
  </si>
  <si>
    <t xml:space="preserve">       事业机构</t>
  </si>
  <si>
    <t xml:space="preserve">       森林资源培育</t>
  </si>
  <si>
    <t xml:space="preserve">       森林资源管理</t>
  </si>
  <si>
    <t xml:space="preserve">       森林生态效益补偿</t>
  </si>
  <si>
    <t xml:space="preserve">       执法与监督</t>
  </si>
  <si>
    <t xml:space="preserve">       林业草原防灾减灾</t>
  </si>
  <si>
    <t xml:space="preserve">       其他林业和草原支出</t>
  </si>
  <si>
    <t xml:space="preserve">     水利</t>
  </si>
  <si>
    <t xml:space="preserve">       水利工程建设</t>
  </si>
  <si>
    <t xml:space="preserve">       水利工程运行与维护</t>
  </si>
  <si>
    <t xml:space="preserve">       水利前期工作</t>
  </si>
  <si>
    <t xml:space="preserve">       水土保持</t>
  </si>
  <si>
    <t xml:space="preserve">       防汛</t>
  </si>
  <si>
    <t xml:space="preserve">       农村水利</t>
  </si>
  <si>
    <t xml:space="preserve">       江河湖库水系综合整治</t>
  </si>
  <si>
    <t xml:space="preserve">       农村人畜饮水</t>
  </si>
  <si>
    <t xml:space="preserve">       其他水利支出</t>
  </si>
  <si>
    <t xml:space="preserve">     扶贫</t>
  </si>
  <si>
    <t xml:space="preserve">       农村基础设施建设</t>
  </si>
  <si>
    <t xml:space="preserve">       生产发展</t>
  </si>
  <si>
    <t xml:space="preserve">       社会发展</t>
  </si>
  <si>
    <t xml:space="preserve">       其他扶贫支出</t>
  </si>
  <si>
    <t xml:space="preserve">     农村综合改革</t>
  </si>
  <si>
    <t xml:space="preserve">       对村级一事一议的补助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</si>
  <si>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</si>
  <si>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</si>
  <si>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</si>
  <si>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</si>
  <si>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普惠金融发展支出</t>
  </si>
  <si>
    <t xml:space="preserve">       农业保险保费补贴</t>
  </si>
  <si>
    <t xml:space="preserve">       其他普惠金融发展支出</t>
  </si>
  <si>
    <t xml:space="preserve">     其他农林水支出</t>
  </si>
  <si>
    <t xml:space="preserve">       其他农林水支出</t>
  </si>
  <si>
    <t xml:space="preserve">   交通运输支出</t>
  </si>
  <si>
    <t xml:space="preserve">     公路水路运输</t>
  </si>
  <si>
    <t xml:space="preserve">       其他公路水路运输支出</t>
  </si>
  <si>
    <t xml:space="preserve">     成品油价格改革对交通运输的补贴</t>
  </si>
  <si>
    <t xml:space="preserve">       对城市公交的补贴</t>
  </si>
  <si>
    <t xml:space="preserve">       对农村道路客运的补贴</t>
  </si>
  <si>
    <t xml:space="preserve">       对出租车的补贴</t>
  </si>
  <si>
    <t xml:space="preserve">     车辆购置税支出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</si>
  <si>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</si>
  <si>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</si>
  <si>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车辆购置税其他支出</t>
  </si>
  <si>
    <t xml:space="preserve">     其他交通运输支出</t>
  </si>
  <si>
    <t xml:space="preserve">       公共交通运营补助</t>
  </si>
  <si>
    <t xml:space="preserve">   资源勘探工业信息等支出</t>
  </si>
  <si>
    <t xml:space="preserve">     工业和信息产业监管</t>
  </si>
  <si>
    <t xml:space="preserve">       工业和信息产业支持</t>
  </si>
  <si>
    <t xml:space="preserve">     支持中小企业发展和管理支出</t>
  </si>
  <si>
    <t xml:space="preserve">       中小企业发展专项</t>
  </si>
  <si>
    <t xml:space="preserve">       其他支持中小企业发展和管理支出</t>
  </si>
  <si>
    <t xml:space="preserve">     其他资源勘探工业信息等支出</t>
  </si>
  <si>
    <t xml:space="preserve">       技术改造支出</t>
  </si>
  <si>
    <t xml:space="preserve">       其他资源勘探工业信息等支出</t>
  </si>
  <si>
    <t xml:space="preserve">   商业服务业等支出</t>
  </si>
  <si>
    <t xml:space="preserve">     商业流通事务</t>
  </si>
  <si>
    <t xml:space="preserve">       其他商业流通事务支出</t>
  </si>
  <si>
    <t xml:space="preserve">     涉外发展服务支出</t>
  </si>
  <si>
    <t xml:space="preserve">       其他涉外发展服务支出</t>
  </si>
  <si>
    <t>21699</t>
  </si>
  <si>
    <t xml:space="preserve">     其他商业服务业等支出</t>
  </si>
  <si>
    <t>2169999</t>
  </si>
  <si>
    <t xml:space="preserve">       其他商业服务业等支出</t>
  </si>
  <si>
    <t xml:space="preserve">   援助其他地区支出</t>
  </si>
  <si>
    <t xml:space="preserve">     一般公共服务</t>
  </si>
  <si>
    <t xml:space="preserve">     其他支出</t>
  </si>
  <si>
    <t xml:space="preserve">   自然资源海洋气象等支出</t>
  </si>
  <si>
    <t xml:space="preserve">     自然资源事务</t>
  </si>
  <si>
    <t xml:space="preserve">       自然资源规划及管理</t>
  </si>
  <si>
    <t xml:space="preserve">       自然资源利用与保护</t>
  </si>
  <si>
    <t xml:space="preserve">       自然资源行业业务管理</t>
  </si>
  <si>
    <t>2200109</t>
  </si>
  <si>
    <t xml:space="preserve">       自然资源调查与确权登记</t>
  </si>
  <si>
    <t xml:space="preserve">       地质勘查与矿产资源管理</t>
  </si>
  <si>
    <t xml:space="preserve">       其他自然资源事务支出</t>
  </si>
  <si>
    <t xml:space="preserve">     气象事务</t>
  </si>
  <si>
    <t xml:space="preserve">       气象事业机构</t>
  </si>
  <si>
    <t xml:space="preserve">       气象服务</t>
  </si>
  <si>
    <t xml:space="preserve">       气象基础设施建设与维修</t>
  </si>
  <si>
    <t xml:space="preserve">       其他气象事务支出</t>
  </si>
  <si>
    <t xml:space="preserve">   住房保障支出</t>
  </si>
  <si>
    <t xml:space="preserve">     保障性安居工程支出</t>
  </si>
  <si>
    <t xml:space="preserve">       农村危房改造</t>
  </si>
  <si>
    <t xml:space="preserve">       保障性住房租金补贴</t>
  </si>
  <si>
    <t xml:space="preserve">       其他保障性安居工程支出</t>
  </si>
  <si>
    <t xml:space="preserve">     住房改革支出</t>
  </si>
  <si>
    <t xml:space="preserve">       购房补贴</t>
  </si>
  <si>
    <t xml:space="preserve">     城乡社区住宅</t>
  </si>
  <si>
    <t xml:space="preserve">       住房公积金管理</t>
  </si>
  <si>
    <t xml:space="preserve">       其他城乡社区住宅支出</t>
  </si>
  <si>
    <t xml:space="preserve">   粮油物资储备支出</t>
  </si>
  <si>
    <t xml:space="preserve">     粮油事务</t>
  </si>
  <si>
    <t xml:space="preserve">       粮食财务挂账利息补贴</t>
  </si>
  <si>
    <t xml:space="preserve">       其他粮油事务支出</t>
  </si>
  <si>
    <t xml:space="preserve">     粮油储备</t>
  </si>
  <si>
    <t xml:space="preserve">       储备粮（油）库建设</t>
  </si>
  <si>
    <t xml:space="preserve">   灾害防治及应急管理支出</t>
  </si>
  <si>
    <t xml:space="preserve">     应急管理事务</t>
  </si>
  <si>
    <t xml:space="preserve">       安全监管</t>
  </si>
  <si>
    <t xml:space="preserve">       安全生产基础</t>
  </si>
  <si>
    <t>2240108</t>
  </si>
  <si>
    <t xml:space="preserve">       应急救援</t>
  </si>
  <si>
    <t>2240109</t>
  </si>
  <si>
    <t xml:space="preserve">       应急管理</t>
  </si>
  <si>
    <t xml:space="preserve">       其他应急管理支出</t>
  </si>
  <si>
    <t xml:space="preserve">     消防事务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</si>
  <si>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</si>
  <si>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</si>
  <si>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</si>
  <si>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</si>
  <si>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</si>
  <si>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地震事务</t>
  </si>
  <si>
    <t xml:space="preserve">       地震事业机构</t>
  </si>
  <si>
    <t xml:space="preserve">     自然灾害防治</t>
  </si>
  <si>
    <t xml:space="preserve">       地质灾害防治</t>
  </si>
  <si>
    <t xml:space="preserve">     自然灾害救灾及恢复重建支出</t>
  </si>
  <si>
    <t xml:space="preserve">       地方自然灾害生活补助</t>
  </si>
  <si>
    <t xml:space="preserve">       自然灾害灾后重建补助</t>
  </si>
  <si>
    <t xml:space="preserve">       其他自然灾害救灾及恢复重建支出</t>
  </si>
  <si>
    <t>22499</t>
  </si>
  <si>
    <t xml:space="preserve">     其他灾害防治及应急管理支出</t>
  </si>
  <si>
    <t>227</t>
  </si>
  <si>
    <t xml:space="preserve">   预备费</t>
  </si>
  <si>
    <t xml:space="preserve">   其他支出</t>
  </si>
  <si>
    <t xml:space="preserve">       其他支出</t>
  </si>
  <si>
    <t xml:space="preserve">   债务付息支出</t>
  </si>
  <si>
    <t xml:space="preserve">     地方政府一般债务付息支出</t>
  </si>
  <si>
    <t xml:space="preserve">       地方政府一般债券付息支出</t>
  </si>
  <si>
    <t xml:space="preserve">   债务发行费用支出</t>
  </si>
  <si>
    <t xml:space="preserve">     地方政府一般债务发行费用支出</t>
  </si>
  <si>
    <t>注：上年执行数中，已剔除一般债券支出7.5亿元，其中：2059999其他教育支出2940万元，2100201综合医院280万元，2120303小城镇基础设施建设26100万元，2120399其他城乡社区公共设施支出45680万元。</t>
  </si>
  <si>
    <t>永嘉县2020年一般公共预算支出（项级）草案（县本级）</t>
  </si>
  <si>
    <t>永嘉县2020年一般公共预算基本支出政府经济分类支出草案（县本级）</t>
  </si>
  <si>
    <t>单位:万元</t>
  </si>
  <si>
    <t>经济分类科目</t>
  </si>
  <si>
    <t>科目名称</t>
  </si>
  <si>
    <t>合计: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</si>
  <si>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</si>
  <si>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</si>
  <si>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</si>
  <si>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</si>
  <si>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</si>
  <si>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</si>
  <si>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</si>
  <si>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</si>
  <si>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</si>
  <si>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</si>
  <si>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</si>
  <si>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</si>
  <si>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</si>
  <si>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</si>
  <si>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</si>
  <si>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</si>
  <si>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</si>
  <si>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</si>
  <si>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</si>
  <si>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</si>
  <si>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</si>
  <si>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</si>
  <si>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</si>
  <si>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</si>
  <si>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</si>
  <si>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因公出国（境）费用</t>
  </si>
  <si>
    <t>50208</t>
  </si>
  <si>
    <t>公务用车运行维护费</t>
  </si>
  <si>
    <t>50209</t>
  </si>
  <si>
    <t>维修（护）费</t>
  </si>
  <si>
    <t>50299</t>
  </si>
  <si>
    <t>其他商品和服务支出</t>
  </si>
  <si>
    <t>503</t>
  </si>
  <si>
    <t>机关资本性支出（一）</t>
  </si>
  <si>
    <t>50301</t>
  </si>
  <si>
    <t>房屋建筑物购建</t>
  </si>
  <si>
    <t>50302</t>
  </si>
  <si>
    <t>基础设施建设</t>
  </si>
  <si>
    <t>50303</t>
  </si>
  <si>
    <t>公务用车购置</t>
  </si>
  <si>
    <t>50306</t>
  </si>
  <si>
    <t>设备购置</t>
  </si>
  <si>
    <t>50307</t>
  </si>
  <si>
    <t>大型修缮</t>
  </si>
  <si>
    <t>50399</t>
  </si>
  <si>
    <t>其他资本性支出</t>
  </si>
  <si>
    <t>504</t>
  </si>
  <si>
    <t>机关资本性支出（二）</t>
  </si>
  <si>
    <t>50402</t>
  </si>
  <si>
    <t>50404</t>
  </si>
  <si>
    <t>50405</t>
  </si>
  <si>
    <t>50499</t>
  </si>
  <si>
    <t>505</t>
  </si>
  <si>
    <t>对事业单位经常性补助</t>
  </si>
  <si>
    <t>50501</t>
  </si>
  <si>
    <t>工资福利支出</t>
  </si>
  <si>
    <t>50502</t>
  </si>
  <si>
    <t>商品和服务支出</t>
  </si>
  <si>
    <t>506</t>
  </si>
  <si>
    <t>对事业单位资本性补助</t>
  </si>
  <si>
    <t>50601</t>
  </si>
  <si>
    <t>资本性支出（一）</t>
  </si>
  <si>
    <t>50602</t>
  </si>
  <si>
    <t>资本性支出（二）</t>
  </si>
  <si>
    <t>507</t>
  </si>
  <si>
    <t>对企业补助</t>
  </si>
  <si>
    <t>50701</t>
  </si>
  <si>
    <t>费用补贴</t>
  </si>
  <si>
    <t>50799</t>
  </si>
  <si>
    <t>其他对企业补助</t>
  </si>
  <si>
    <t>509</t>
  </si>
  <si>
    <t>对个人和家庭的补助</t>
  </si>
  <si>
    <t>50901</t>
  </si>
  <si>
    <t>社会福利和救助</t>
  </si>
  <si>
    <t>50902</t>
  </si>
  <si>
    <t>助学金</t>
  </si>
  <si>
    <t>50903</t>
  </si>
  <si>
    <t>个人农业生产补贴</t>
  </si>
  <si>
    <t>50905</t>
  </si>
  <si>
    <t>离退休费</t>
  </si>
  <si>
    <t>50999</t>
  </si>
  <si>
    <t>其他对个人和家庭补助</t>
  </si>
  <si>
    <t>510</t>
  </si>
  <si>
    <t>对社会保障基金补助</t>
  </si>
  <si>
    <t>51002</t>
  </si>
  <si>
    <t>对社会保险基金补助</t>
  </si>
  <si>
    <t>511</t>
  </si>
  <si>
    <t>债务利息及费用支出</t>
  </si>
  <si>
    <t>51101</t>
  </si>
  <si>
    <t>国内债务付息</t>
  </si>
  <si>
    <t>51103</t>
  </si>
  <si>
    <t>国内债务发行费用</t>
  </si>
  <si>
    <t>599</t>
  </si>
  <si>
    <t>59908</t>
  </si>
  <si>
    <t>对民间非营利组织和群众性自治组织补助</t>
  </si>
  <si>
    <t>59999</t>
  </si>
  <si>
    <t>永嘉县2020年一般公共预算转移支付表</t>
  </si>
  <si>
    <t>县级2020年一般公共预算专项转移支付预算表（按地区）</t>
  </si>
  <si>
    <t>序号</t>
  </si>
  <si>
    <t>项目</t>
  </si>
  <si>
    <t>.....</t>
  </si>
  <si>
    <t>....</t>
  </si>
  <si>
    <t>一、</t>
  </si>
  <si>
    <t>说明：预算没有安排此项资金，故此表无数据</t>
  </si>
  <si>
    <t>县级2020年一般公共预算专项转移支付预算表（按项目）</t>
  </si>
  <si>
    <t>一、项目名称.......</t>
  </si>
  <si>
    <t>地区</t>
  </si>
  <si>
    <t>永嘉县2020年政府性基金收入草案</t>
  </si>
  <si>
    <t>一、国有土地使用权出让收入</t>
  </si>
  <si>
    <t>二、国有土地收益基金收入</t>
  </si>
  <si>
    <t>三、农业土地开发资金收入</t>
  </si>
  <si>
    <t>永嘉县2020年政府性基金支出（类级）草案</t>
  </si>
  <si>
    <t>四、其他支出</t>
  </si>
  <si>
    <t>五、债务付息支出</t>
  </si>
  <si>
    <t>六、债务发行费用支出</t>
  </si>
  <si>
    <t>注：今年预算数中已剔除省厅预下达的新增专项债券0.6亿元；上年执行数据“城乡社区支出”中，已剔除专项债券4.5亿元。</t>
  </si>
  <si>
    <t>永嘉县2020年政府性基金支出（项级）草案（县本级）</t>
  </si>
  <si>
    <t xml:space="preserve">  大中型水库移民后期扶持基金支出</t>
  </si>
  <si>
    <t xml:space="preserve">  2082201</t>
  </si>
  <si>
    <t xml:space="preserve">    移民补助</t>
  </si>
  <si>
    <t xml:space="preserve">  2082202</t>
  </si>
  <si>
    <t xml:space="preserve">    基础设施建设和经济发展</t>
  </si>
  <si>
    <t xml:space="preserve">  2082299</t>
  </si>
  <si>
    <t xml:space="preserve">    其他大中型水库移民后期扶持基金支出</t>
  </si>
  <si>
    <t>20829</t>
  </si>
  <si>
    <t xml:space="preserve">  小型水库移民扶助基金对应专项债务收入安排的支出</t>
  </si>
  <si>
    <t xml:space="preserve">  2082901</t>
  </si>
  <si>
    <t xml:space="preserve">  国有土地使用权出让收入安排的支出</t>
  </si>
  <si>
    <t xml:space="preserve">  2120801</t>
  </si>
  <si>
    <t xml:space="preserve">    征地和拆迁补偿支出</t>
  </si>
  <si>
    <t xml:space="preserve">  2120804</t>
  </si>
  <si>
    <t xml:space="preserve">    农村基础设施建设支出</t>
  </si>
  <si>
    <t xml:space="preserve">  2120805</t>
  </si>
  <si>
    <t xml:space="preserve">    补助被征地农民支出</t>
  </si>
  <si>
    <t xml:space="preserve">  2120807</t>
  </si>
  <si>
    <t xml:space="preserve">    廉租住房支出</t>
  </si>
  <si>
    <t xml:space="preserve">  2120810</t>
  </si>
  <si>
    <t xml:space="preserve">    棚户区改造支出</t>
  </si>
  <si>
    <t xml:space="preserve">  2120899</t>
  </si>
  <si>
    <t xml:space="preserve">    其他国有土地使用权出让收入安排的支出</t>
  </si>
  <si>
    <t xml:space="preserve">  国有土地收益基金安排的支出</t>
  </si>
  <si>
    <t xml:space="preserve">  2121001</t>
  </si>
  <si>
    <t xml:space="preserve">  城市基础设施配套费安排的支出</t>
  </si>
  <si>
    <t xml:space="preserve">  2121302</t>
  </si>
  <si>
    <t xml:space="preserve">    城市环境卫生</t>
  </si>
  <si>
    <t xml:space="preserve">  2121399</t>
  </si>
  <si>
    <t xml:space="preserve">    其他城市基础设施配套费安排的支出</t>
  </si>
  <si>
    <t xml:space="preserve">  污水处理费安排的支出</t>
  </si>
  <si>
    <t xml:space="preserve">  2121499</t>
  </si>
  <si>
    <t xml:space="preserve">    其他污水处理费安排的支出</t>
  </si>
  <si>
    <t xml:space="preserve">  其他政府性基金及对应专项债务收入安排的支出</t>
  </si>
  <si>
    <t xml:space="preserve">  2290401</t>
  </si>
  <si>
    <t xml:space="preserve">    其他政府性基金安排的支出</t>
  </si>
  <si>
    <t xml:space="preserve">  2290402</t>
  </si>
  <si>
    <t xml:space="preserve">    其他地方自行试点项目收益专项债券收入安排的支出</t>
  </si>
  <si>
    <t xml:space="preserve">  彩票公益金安排的支出</t>
  </si>
  <si>
    <t xml:space="preserve">  2296002</t>
  </si>
  <si>
    <t xml:space="preserve">    用于社会福利的彩票公益金支出</t>
  </si>
  <si>
    <t xml:space="preserve">  2296003</t>
  </si>
  <si>
    <t xml:space="preserve">    用于体育事业的彩票公益金支出</t>
  </si>
  <si>
    <t xml:space="preserve">  地方政府专项债务付息支出</t>
  </si>
  <si>
    <t xml:space="preserve">  2320411</t>
  </si>
  <si>
    <t xml:space="preserve">    国有土地使用权出让金债务付息支出</t>
  </si>
  <si>
    <t xml:space="preserve">  地方政府专项债务发行费用支出</t>
  </si>
  <si>
    <t xml:space="preserve">  2330411</t>
  </si>
  <si>
    <t xml:space="preserve">    国有土地使用权出让金债务发行费用支出</t>
  </si>
  <si>
    <t>永嘉县2020年政府性基金支出（项级）草案</t>
  </si>
  <si>
    <t xml:space="preserve">       地方旅游开发项目补助</t>
  </si>
  <si>
    <t xml:space="preserve">       移民补助</t>
  </si>
  <si>
    <t xml:space="preserve">       基础设施建设和经济发展</t>
  </si>
  <si>
    <t>2082299</t>
  </si>
  <si>
    <t xml:space="preserve">       其他大中型水库移民后期扶持基金支出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</si>
  <si>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</si>
  <si>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</si>
  <si>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2082901</t>
  </si>
  <si>
    <t xml:space="preserve">    国有土地使用权出让收入安排的支出</t>
  </si>
  <si>
    <t xml:space="preserve">       征地和拆迁补偿支出</t>
  </si>
  <si>
    <t xml:space="preserve">       土地开发支出</t>
  </si>
  <si>
    <t xml:space="preserve">       农村基础设施建设支出</t>
  </si>
  <si>
    <t xml:space="preserve">       补助被征地农民支出</t>
  </si>
  <si>
    <t xml:space="preserve">       廉租住房支出</t>
  </si>
  <si>
    <t xml:space="preserve">       棚户区改造支出</t>
  </si>
  <si>
    <t xml:space="preserve">       其他国有土地使用权出让收入安排的支出</t>
  </si>
  <si>
    <t xml:space="preserve">    国有土地收益基金安排的支出</t>
  </si>
  <si>
    <t xml:space="preserve">       其他国有土地收益基金支出</t>
  </si>
  <si>
    <t xml:space="preserve">       城市环境卫生</t>
  </si>
  <si>
    <t xml:space="preserve">       其他城市基础设施配套费安排的支出</t>
  </si>
  <si>
    <t xml:space="preserve">       其他污水处理费安排的支出</t>
  </si>
  <si>
    <t xml:space="preserve">       其他政府性基金安排的支出</t>
  </si>
  <si>
    <t xml:space="preserve">       其他政府性基金债务收入安排的支出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</si>
  <si>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</si>
  <si>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</si>
  <si>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</si>
  <si>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</si>
  <si>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国有土地使用权出让金债务付息支出</t>
  </si>
  <si>
    <t xml:space="preserve">       土地储备专项债券付息支出</t>
  </si>
  <si>
    <t xml:space="preserve">       国有土地使用权出让金债务发行费用支出</t>
  </si>
  <si>
    <t xml:space="preserve">       土地储备专项债券发行费用支出</t>
  </si>
  <si>
    <t xml:space="preserve">       棚户区改造专项债券发行费用支出</t>
  </si>
  <si>
    <t>注：今年预算数中已剔除省厅预下达的新增专项债券2290402其他地方自行试点项目收益专项债券收入安排的支出0.6亿元；上年执行数据“城乡社区支出”中，已剔除专项债券4.5亿元，其中：2120801征地和拆迁补偿支出1亿元，2121699其他棚户区改造专项债券收入安排的支出3.5亿元。</t>
  </si>
  <si>
    <t>永嘉县2020年政府性基金转移支付表</t>
  </si>
  <si>
    <t>永嘉县2020年社保基金收入草案</t>
  </si>
  <si>
    <t>五、职工基本医疗保险基金</t>
  </si>
  <si>
    <t>六、公务员医疗补助</t>
  </si>
  <si>
    <t>七、医疗保险救助</t>
  </si>
  <si>
    <t>八、城乡居民基本养老保险基金</t>
  </si>
  <si>
    <t>九、城乡居民基本医疗保险基金</t>
  </si>
  <si>
    <t>十、被征地农民养老保险基金</t>
  </si>
  <si>
    <t>永嘉县2020年社保基金支出草案</t>
  </si>
  <si>
    <t>其中：基本养老金支出</t>
  </si>
  <si>
    <t>　　　丧葬补助金和抚恤金支出</t>
  </si>
  <si>
    <t>　　　转移支出</t>
  </si>
  <si>
    <t>　　　上解上级支出</t>
  </si>
  <si>
    <t>其中：失业保险金支出</t>
  </si>
  <si>
    <t>　　　基本医疗保险费支出</t>
  </si>
  <si>
    <t>　　　稳定岗位补贴支出</t>
  </si>
  <si>
    <t>　　　职业技能提升补贴支出</t>
  </si>
  <si>
    <t>　　　其他费用支出</t>
  </si>
  <si>
    <t>其中：工伤保险待遇支出</t>
  </si>
  <si>
    <t>其中：基本医疗待遇支出</t>
  </si>
  <si>
    <t>　　　其他支出</t>
  </si>
  <si>
    <t>其中：基础养老金支出</t>
  </si>
  <si>
    <t>　　　丧葬补助金支出</t>
  </si>
  <si>
    <t>　　　个人账户养老金支出</t>
  </si>
  <si>
    <t>　　　大病保险支出</t>
  </si>
  <si>
    <t>永嘉县2020年国有资本经营预算收支总表(草案）</t>
  </si>
  <si>
    <t>收          入</t>
  </si>
  <si>
    <t>支          出</t>
  </si>
  <si>
    <t>2019年
执行数</t>
  </si>
  <si>
    <t>2020年
预算数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</si>
  <si>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</si>
  <si>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</si>
  <si>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</si>
  <si>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</si>
  <si>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</si>
  <si>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</si>
  <si>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</si>
  <si>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</si>
  <si>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</si>
  <si>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</si>
  <si>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本年收入合计</t>
  </si>
  <si>
    <t>本年支出合计</t>
  </si>
  <si>
    <t>六、国有资本经营预算转移支付收入</t>
  </si>
  <si>
    <t>六、国有资本经营预算转移支付支出</t>
  </si>
  <si>
    <t xml:space="preserve"> </t>
  </si>
  <si>
    <t>七、上年结转</t>
  </si>
  <si>
    <t>七、调出资金</t>
  </si>
  <si>
    <t>八、结转下年</t>
  </si>
  <si>
    <t>转移性收入合计</t>
  </si>
  <si>
    <t>转移性支出合计</t>
  </si>
  <si>
    <r>
      <t>收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</si>
  <si>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</si>
  <si>
    <t>永嘉县2020年国有资本经营收入预算表(草案）</t>
  </si>
  <si>
    <t>预算数为预计执行数的%</t>
  </si>
  <si>
    <t>103060128</t>
  </si>
  <si>
    <t xml:space="preserve">    转制科研院所利润收入</t>
  </si>
  <si>
    <t>103060129</t>
  </si>
  <si>
    <t xml:space="preserve">    地质勘查企业利润收入</t>
  </si>
  <si>
    <t>103060130</t>
  </si>
  <si>
    <t xml:space="preserve">    卫生体育福利企业利润收入</t>
  </si>
  <si>
    <t>103060131</t>
  </si>
  <si>
    <t xml:space="preserve">    教育文化广播企业利润收入</t>
  </si>
  <si>
    <t>103060132</t>
  </si>
  <si>
    <t xml:space="preserve">    科学研究企业利润收入</t>
  </si>
  <si>
    <t>103060133</t>
  </si>
  <si>
    <t xml:space="preserve">    机关社团所属企业利润收入</t>
  </si>
  <si>
    <t>103060134</t>
  </si>
  <si>
    <t xml:space="preserve">    金融企业利润收入（国资预算）</t>
  </si>
  <si>
    <t>103060198</t>
  </si>
  <si>
    <t xml:space="preserve">    其他国有资本经营预算企业利润收入</t>
  </si>
  <si>
    <r>
      <t xml:space="preserve">          </t>
    </r>
    <r>
      <rPr>
        <sz val="12"/>
        <rFont val="宋体"/>
        <family val="0"/>
      </rPr>
      <t>国有控股公司股利、股息收入</t>
    </r>
  </si>
  <si>
    <r>
      <t xml:space="preserve">          </t>
    </r>
    <r>
      <rPr>
        <sz val="12"/>
        <rFont val="宋体"/>
        <family val="0"/>
      </rPr>
      <t>国有参股公司股利、股息收入</t>
    </r>
  </si>
  <si>
    <r>
      <t xml:space="preserve">          </t>
    </r>
    <r>
      <rPr>
        <sz val="12"/>
        <rFont val="宋体"/>
        <family val="0"/>
      </rPr>
      <t>金融企业股利、股息收入（国资预算）</t>
    </r>
  </si>
  <si>
    <r>
      <t xml:space="preserve">          </t>
    </r>
    <r>
      <rPr>
        <sz val="12"/>
        <rFont val="宋体"/>
        <family val="0"/>
      </rPr>
      <t>其他国有资本经营预算企业股利、股息收入</t>
    </r>
  </si>
  <si>
    <r>
      <t xml:space="preserve">          </t>
    </r>
    <r>
      <rPr>
        <sz val="12"/>
        <rFont val="宋体"/>
        <family val="0"/>
      </rPr>
      <t>国有股权、股份转让收入</t>
    </r>
  </si>
  <si>
    <r>
      <t xml:space="preserve">          </t>
    </r>
    <r>
      <rPr>
        <sz val="12"/>
        <rFont val="宋体"/>
        <family val="0"/>
      </rPr>
      <t>国有独资企业产权转让收入</t>
    </r>
  </si>
  <si>
    <r>
      <t xml:space="preserve">          </t>
    </r>
    <r>
      <rPr>
        <sz val="12"/>
        <rFont val="宋体"/>
        <family val="0"/>
      </rPr>
      <t>金融企业产权转让收入</t>
    </r>
  </si>
  <si>
    <r>
      <t xml:space="preserve">          </t>
    </r>
    <r>
      <rPr>
        <sz val="12"/>
        <rFont val="宋体"/>
        <family val="0"/>
      </rPr>
      <t>其他国有资本经营预算企业产权转让收入</t>
    </r>
  </si>
  <si>
    <r>
      <t xml:space="preserve">         </t>
    </r>
    <r>
      <rPr>
        <sz val="12"/>
        <rFont val="宋体"/>
        <family val="0"/>
      </rPr>
      <t>国有股权、股份清算收入</t>
    </r>
  </si>
  <si>
    <r>
      <t xml:space="preserve">         </t>
    </r>
    <r>
      <rPr>
        <sz val="12"/>
        <rFont val="宋体"/>
        <family val="0"/>
      </rPr>
      <t>国有独资企业清算收入</t>
    </r>
  </si>
  <si>
    <r>
      <t xml:space="preserve">         </t>
    </r>
    <r>
      <rPr>
        <sz val="12"/>
        <rFont val="宋体"/>
        <family val="0"/>
      </rPr>
      <t>其他国有资本经营预算企业清算收入</t>
    </r>
  </si>
  <si>
    <t xml:space="preserve">    国有资本经营预算转移支付收入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</si>
  <si>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</si>
  <si>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永嘉县2020年国有资本经营支出预算表(草案）</t>
  </si>
  <si>
    <t>2020年预算数</t>
  </si>
  <si>
    <t>资本性
支出</t>
  </si>
  <si>
    <t xml:space="preserve">费用性
支出 </t>
  </si>
  <si>
    <t>其他
支出</t>
  </si>
  <si>
    <t xml:space="preserve">一、国有资本经营预算支出 </t>
  </si>
  <si>
    <t>22301</t>
  </si>
  <si>
    <t xml:space="preserve">    解决历史遗留问题及改革成本支出</t>
  </si>
  <si>
    <t>2230101</t>
  </si>
  <si>
    <t xml:space="preserve">      厂办大集体改革支出</t>
  </si>
  <si>
    <t>2230102</t>
  </si>
  <si>
    <t xml:space="preserve">      “三供一业”移交补助支出</t>
  </si>
  <si>
    <t>2230103</t>
  </si>
  <si>
    <t xml:space="preserve">      国有企业办职教幼教补助支出</t>
  </si>
  <si>
    <t>2230104</t>
  </si>
  <si>
    <t xml:space="preserve">      国有企业办公共服务机构移交补助支出</t>
  </si>
  <si>
    <t>2230105</t>
  </si>
  <si>
    <t xml:space="preserve">      国有企业退休人员社会化管理补助支出</t>
  </si>
  <si>
    <t>2230106</t>
  </si>
  <si>
    <t xml:space="preserve">      国有企业棚户区改造支出</t>
  </si>
  <si>
    <t>2230107</t>
  </si>
  <si>
    <t xml:space="preserve">      国有企业改革成本支出</t>
  </si>
  <si>
    <t>2230108</t>
  </si>
  <si>
    <t xml:space="preserve">      离休干部医药费补助支出</t>
  </si>
  <si>
    <t>2230199</t>
  </si>
  <si>
    <t xml:space="preserve">      其他解决历史遗留问题及改革成本支出</t>
  </si>
  <si>
    <t xml:space="preserve">    国有企业资本金注入</t>
  </si>
  <si>
    <t xml:space="preserve">        国有经济结构调整支出   </t>
  </si>
  <si>
    <t xml:space="preserve">        公益性设施投资支出</t>
  </si>
  <si>
    <t xml:space="preserve">        前瞻性战略性产业发展支出</t>
  </si>
  <si>
    <t>2230204</t>
  </si>
  <si>
    <t xml:space="preserve">        生态环境保护支出</t>
  </si>
  <si>
    <t>2230205</t>
  </si>
  <si>
    <t xml:space="preserve">        支持科技进步支出</t>
  </si>
  <si>
    <t>2230206</t>
  </si>
  <si>
    <t xml:space="preserve">        保障国有经济安全支出</t>
  </si>
  <si>
    <t>2230207</t>
  </si>
  <si>
    <t xml:space="preserve">        对外投资合作支出</t>
  </si>
  <si>
    <t>2230299</t>
  </si>
  <si>
    <t xml:space="preserve">        其他国有企业资本金注入</t>
  </si>
  <si>
    <t xml:space="preserve">    国有企业政策性补贴</t>
  </si>
  <si>
    <t xml:space="preserve">        国有企业政策性补贴</t>
  </si>
  <si>
    <t xml:space="preserve">    金融国有资本经营预算支出</t>
  </si>
  <si>
    <t xml:space="preserve">        资本性支出</t>
  </si>
  <si>
    <t xml:space="preserve">        改革性支出</t>
  </si>
  <si>
    <t xml:space="preserve">        其他金融国有资本经营预算支出</t>
  </si>
  <si>
    <t xml:space="preserve">    其他国有资本经营预算支出</t>
  </si>
  <si>
    <t xml:space="preserve">        其他国有资本经营预算支出</t>
  </si>
  <si>
    <t>二、转移性支出</t>
  </si>
  <si>
    <t xml:space="preserve">     国有资本经营预算转移支付支出</t>
  </si>
  <si>
    <t xml:space="preserve">        国有资本经营预算转移支付支出</t>
  </si>
  <si>
    <t xml:space="preserve">     调出资金</t>
  </si>
  <si>
    <t xml:space="preserve">        国有资本经营预算调出资金</t>
  </si>
  <si>
    <t xml:space="preserve">     结转下年</t>
  </si>
  <si>
    <t>支 出 总 计</t>
  </si>
  <si>
    <t>永嘉县2020年国有资本经营预算补充表(草案）</t>
  </si>
  <si>
    <t>单位：万元、户</t>
  </si>
  <si>
    <t>项   目</t>
  </si>
  <si>
    <t>地市级及以下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</si>
  <si>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</si>
  <si>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</si>
  <si>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</si>
  <si>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</si>
  <si>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</si>
  <si>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</si>
  <si>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否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</si>
  <si>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</si>
  <si>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</si>
  <si>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</si>
  <si>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</si>
  <si>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</si>
  <si>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</si>
  <si>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</si>
  <si>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</si>
  <si>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</si>
  <si>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</si>
  <si>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</si>
  <si>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</si>
  <si>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</si>
  <si>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</si>
  <si>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分类比例</t>
  </si>
  <si>
    <t>比例数值</t>
  </si>
  <si>
    <t>100%、10%、5%、暂缓上交、免交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</si>
</sst>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.0_ ;_ * \-#,##0.0_ ;_ * &quot;-&quot;??_ ;_ @_ "/>
    <numFmt numFmtId="179" formatCode="0.0_);[Red]\(0.0\)"/>
    <numFmt numFmtId="180" formatCode="#,##0_);[Red]\(#,##0\)"/>
    <numFmt numFmtId="181" formatCode="#,##0.0_ "/>
    <numFmt numFmtId="182" formatCode="0.0"/>
    <numFmt numFmtId="183" formatCode="0.00_ "/>
    <numFmt numFmtId="184" formatCode="_ * #,##0_ ;_ * \-#,##0_ ;_ * &quot;-&quot;??_ ;_ @_ "/>
    <numFmt numFmtId="185" formatCode="#,##0.0_);[Red]\(#,##0.0\)"/>
    <numFmt numFmtId="186" formatCode="#,##0.00_);[Red]\(#,##0.00\)"/>
  </numFmts>
  <fonts count="69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b/>
      <sz val="10"/>
      <name val="Microsoft Sans Serif"/>
      <family val="2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9"/>
      <name val="Calibri"/>
      <family val="2"/>
    </font>
    <font>
      <b/>
      <sz val="9"/>
      <color indexed="12"/>
      <name val="宋体"/>
      <family val="0"/>
    </font>
    <font>
      <sz val="9"/>
      <color indexed="12"/>
      <name val="宋体"/>
      <family val="0"/>
    </font>
    <font>
      <sz val="9"/>
      <name val="Calibri"/>
      <family val="2"/>
    </font>
    <font>
      <sz val="10"/>
      <name val="Microsoft Sans Serif"/>
      <family val="2"/>
    </font>
    <font>
      <b/>
      <sz val="14"/>
      <name val="宋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b/>
      <sz val="9"/>
      <color rgb="FF0000FF"/>
      <name val="宋体"/>
      <family val="0"/>
    </font>
    <font>
      <sz val="9"/>
      <color rgb="FF0000FF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4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52" fillId="0" borderId="4" applyNumberFormat="0" applyFill="0" applyAlignment="0" applyProtection="0"/>
    <xf numFmtId="0" fontId="54" fillId="8" borderId="0" applyNumberFormat="0" applyBorder="0" applyAlignment="0" applyProtection="0"/>
    <xf numFmtId="0" fontId="48" fillId="0" borderId="5" applyNumberFormat="0" applyFill="0" applyAlignment="0" applyProtection="0"/>
    <xf numFmtId="0" fontId="54" fillId="9" borderId="0" applyNumberFormat="0" applyBorder="0" applyAlignment="0" applyProtection="0"/>
    <xf numFmtId="0" fontId="59" fillId="10" borderId="6" applyNumberFormat="0" applyAlignment="0" applyProtection="0"/>
    <xf numFmtId="0" fontId="57" fillId="10" borderId="1" applyNumberFormat="0" applyAlignment="0" applyProtection="0"/>
    <xf numFmtId="0" fontId="51" fillId="11" borderId="7" applyNumberFormat="0" applyAlignment="0" applyProtection="0"/>
    <xf numFmtId="0" fontId="46" fillId="3" borderId="0" applyNumberFormat="0" applyBorder="0" applyAlignment="0" applyProtection="0"/>
    <xf numFmtId="0" fontId="54" fillId="12" borderId="0" applyNumberFormat="0" applyBorder="0" applyAlignment="0" applyProtection="0"/>
    <xf numFmtId="0" fontId="58" fillId="0" borderId="8" applyNumberFormat="0" applyFill="0" applyAlignment="0" applyProtection="0"/>
    <xf numFmtId="0" fontId="42" fillId="0" borderId="9" applyNumberFormat="0" applyFill="0" applyAlignment="0" applyProtection="0"/>
    <xf numFmtId="0" fontId="62" fillId="2" borderId="0" applyNumberFormat="0" applyBorder="0" applyAlignment="0" applyProtection="0"/>
    <xf numFmtId="0" fontId="55" fillId="13" borderId="0" applyNumberFormat="0" applyBorder="0" applyAlignment="0" applyProtection="0"/>
    <xf numFmtId="0" fontId="46" fillId="14" borderId="0" applyNumberFormat="0" applyBorder="0" applyAlignment="0" applyProtection="0"/>
    <xf numFmtId="0" fontId="5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/>
      <protection/>
    </xf>
    <xf numFmtId="0" fontId="54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4" fillId="20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46" fillId="22" borderId="0" applyNumberFormat="0" applyBorder="0" applyAlignment="0" applyProtection="0"/>
    <xf numFmtId="0" fontId="54" fillId="2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382">
    <xf numFmtId="0" fontId="0" fillId="0" borderId="0" xfId="0" applyAlignment="1">
      <alignment/>
    </xf>
    <xf numFmtId="0" fontId="1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0" borderId="0" xfId="59" applyFont="1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3" fillId="0" borderId="0" xfId="59" applyFont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0" fillId="0" borderId="0" xfId="54" applyFont="1" applyAlignment="1">
      <alignment horizontal="right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12" xfId="59" applyNumberFormat="1" applyFont="1" applyBorder="1" applyAlignment="1">
      <alignment horizontal="center" vertical="center" textRotation="255"/>
      <protection/>
    </xf>
    <xf numFmtId="0" fontId="0" fillId="0" borderId="13" xfId="59" applyFont="1" applyBorder="1" applyAlignment="1">
      <alignment vertical="center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vertical="center" wrapText="1"/>
      <protection/>
    </xf>
    <xf numFmtId="0" fontId="2" fillId="0" borderId="12" xfId="59" applyFont="1" applyBorder="1" applyAlignment="1">
      <alignment horizontal="left" vertical="center"/>
      <protection/>
    </xf>
    <xf numFmtId="0" fontId="2" fillId="0" borderId="13" xfId="59" applyFont="1" applyBorder="1" applyAlignment="1">
      <alignment vertical="center"/>
      <protection/>
    </xf>
    <xf numFmtId="43" fontId="0" fillId="0" borderId="11" xfId="22" applyFont="1" applyFill="1" applyBorder="1" applyAlignment="1" applyProtection="1">
      <alignment horizontal="center" vertical="center" wrapText="1"/>
      <protection/>
    </xf>
    <xf numFmtId="0" fontId="2" fillId="0" borderId="12" xfId="59" applyNumberFormat="1" applyFont="1" applyBorder="1" applyAlignment="1">
      <alignment horizontal="center" vertical="center" textRotation="255"/>
      <protection/>
    </xf>
    <xf numFmtId="0" fontId="2" fillId="0" borderId="13" xfId="59" applyFont="1" applyBorder="1" applyAlignment="1">
      <alignment vertical="center" wrapText="1"/>
      <protection/>
    </xf>
    <xf numFmtId="43" fontId="2" fillId="0" borderId="11" xfId="2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2" fillId="0" borderId="11" xfId="22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8" fontId="2" fillId="0" borderId="11" xfId="22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8" fontId="0" fillId="0" borderId="11" xfId="22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0" fillId="0" borderId="11" xfId="22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43" fontId="0" fillId="0" borderId="11" xfId="22" applyFont="1" applyBorder="1" applyAlignment="1">
      <alignment horizontal="right" vertical="center"/>
    </xf>
    <xf numFmtId="178" fontId="4" fillId="0" borderId="0" xfId="22" applyNumberFormat="1" applyFont="1" applyFill="1" applyBorder="1" applyAlignment="1">
      <alignment horizontal="right" vertical="center"/>
    </xf>
    <xf numFmtId="178" fontId="0" fillId="0" borderId="0" xfId="22" applyNumberForma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1" fontId="18" fillId="0" borderId="11" xfId="0" applyNumberFormat="1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vertical="center"/>
    </xf>
    <xf numFmtId="176" fontId="19" fillId="24" borderId="11" xfId="0" applyNumberFormat="1" applyFont="1" applyFill="1" applyBorder="1" applyAlignment="1">
      <alignment horizontal="right" vertical="center"/>
    </xf>
    <xf numFmtId="180" fontId="19" fillId="24" borderId="11" xfId="0" applyNumberFormat="1" applyFont="1" applyFill="1" applyBorder="1" applyAlignment="1">
      <alignment horizontal="right" vertical="center"/>
    </xf>
    <xf numFmtId="181" fontId="19" fillId="24" borderId="11" xfId="0" applyNumberFormat="1" applyFont="1" applyFill="1" applyBorder="1" applyAlignment="1">
      <alignment horizontal="right" vertical="center"/>
    </xf>
    <xf numFmtId="0" fontId="18" fillId="24" borderId="11" xfId="0" applyFont="1" applyFill="1" applyBorder="1" applyAlignment="1">
      <alignment vertical="center"/>
    </xf>
    <xf numFmtId="176" fontId="18" fillId="24" borderId="11" xfId="0" applyNumberFormat="1" applyFont="1" applyFill="1" applyBorder="1" applyAlignment="1">
      <alignment horizontal="right" vertical="center"/>
    </xf>
    <xf numFmtId="180" fontId="18" fillId="24" borderId="11" xfId="0" applyNumberFormat="1" applyFont="1" applyFill="1" applyBorder="1" applyAlignment="1">
      <alignment horizontal="right" vertical="center"/>
    </xf>
    <xf numFmtId="181" fontId="18" fillId="24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180" fontId="19" fillId="0" borderId="11" xfId="0" applyNumberFormat="1" applyFont="1" applyFill="1" applyBorder="1" applyAlignment="1">
      <alignment horizontal="right" vertical="center"/>
    </xf>
    <xf numFmtId="181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0" fontId="0" fillId="0" borderId="11" xfId="22" applyNumberFormat="1" applyFont="1" applyFill="1" applyBorder="1" applyAlignment="1">
      <alignment horizontal="right" vertical="center"/>
    </xf>
    <xf numFmtId="180" fontId="17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25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 indent="1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3" fontId="0" fillId="25" borderId="11" xfId="0" applyNumberFormat="1" applyFont="1" applyFill="1" applyBorder="1" applyAlignment="1" applyProtection="1">
      <alignment horizontal="left" vertical="center"/>
      <protection/>
    </xf>
    <xf numFmtId="3" fontId="0" fillId="25" borderId="11" xfId="0" applyNumberFormat="1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0" fillId="0" borderId="0" xfId="66" applyFont="1" applyFill="1" applyAlignment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177" fontId="9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/>
    </xf>
    <xf numFmtId="176" fontId="9" fillId="0" borderId="11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left" vertical="center" wrapText="1"/>
    </xf>
    <xf numFmtId="180" fontId="0" fillId="0" borderId="11" xfId="67" applyNumberFormat="1" applyFont="1" applyBorder="1" applyAlignment="1">
      <alignment horizontal="right" vertical="center"/>
      <protection/>
    </xf>
    <xf numFmtId="182" fontId="19" fillId="0" borderId="11" xfId="0" applyNumberFormat="1" applyFont="1" applyFill="1" applyBorder="1" applyAlignment="1">
      <alignment horizontal="left" vertical="center" wrapText="1"/>
    </xf>
    <xf numFmtId="180" fontId="19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80" fontId="19" fillId="0" borderId="11" xfId="0" applyNumberFormat="1" applyFont="1" applyFill="1" applyBorder="1" applyAlignment="1">
      <alignment vertical="center" wrapText="1"/>
    </xf>
    <xf numFmtId="180" fontId="0" fillId="0" borderId="11" xfId="67" applyNumberFormat="1" applyFont="1" applyBorder="1" applyAlignment="1">
      <alignment vertical="center"/>
      <protection/>
    </xf>
    <xf numFmtId="180" fontId="0" fillId="0" borderId="11" xfId="0" applyNumberFormat="1" applyFont="1" applyFill="1" applyBorder="1" applyAlignment="1">
      <alignment vertical="center"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23" fillId="0" borderId="0" xfId="0" applyFont="1" applyAlignment="1">
      <alignment vertical="center"/>
    </xf>
    <xf numFmtId="3" fontId="0" fillId="25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23" fillId="0" borderId="11" xfId="0" applyNumberFormat="1" applyFont="1" applyFill="1" applyBorder="1" applyAlignment="1" applyProtection="1">
      <alignment horizontal="center" vertical="center"/>
      <protection/>
    </xf>
    <xf numFmtId="3" fontId="4" fillId="25" borderId="11" xfId="0" applyNumberFormat="1" applyFont="1" applyFill="1" applyBorder="1" applyAlignment="1" applyProtection="1">
      <alignment horizontal="center" vertical="center"/>
      <protection/>
    </xf>
    <xf numFmtId="176" fontId="4" fillId="25" borderId="11" xfId="0" applyNumberFormat="1" applyFont="1" applyFill="1" applyBorder="1" applyAlignment="1" applyProtection="1">
      <alignment horizontal="right" vertical="center"/>
      <protection/>
    </xf>
    <xf numFmtId="3" fontId="4" fillId="25" borderId="11" xfId="0" applyNumberFormat="1" applyFont="1" applyFill="1" applyBorder="1" applyAlignment="1" applyProtection="1">
      <alignment horizontal="left" vertical="center"/>
      <protection/>
    </xf>
    <xf numFmtId="3" fontId="4" fillId="25" borderId="11" xfId="0" applyNumberFormat="1" applyFont="1" applyFill="1" applyBorder="1" applyAlignment="1" applyProtection="1">
      <alignment vertical="center"/>
      <protection/>
    </xf>
    <xf numFmtId="176" fontId="4" fillId="25" borderId="11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25" borderId="11" xfId="0" applyNumberFormat="1" applyFont="1" applyFill="1" applyBorder="1" applyAlignment="1" applyProtection="1">
      <alignment horizontal="left" vertical="center"/>
      <protection/>
    </xf>
    <xf numFmtId="3" fontId="0" fillId="25" borderId="11" xfId="0" applyNumberFormat="1" applyFont="1" applyFill="1" applyBorder="1" applyAlignment="1" applyProtection="1">
      <alignment vertical="center"/>
      <protection/>
    </xf>
    <xf numFmtId="176" fontId="0" fillId="25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176" fontId="4" fillId="25" borderId="0" xfId="0" applyNumberFormat="1" applyFont="1" applyFill="1" applyAlignment="1">
      <alignment horizontal="right" vertical="center"/>
    </xf>
    <xf numFmtId="0" fontId="29" fillId="24" borderId="11" xfId="0" applyFont="1" applyFill="1" applyBorder="1" applyAlignment="1">
      <alignment horizontal="center" vertical="center" wrapText="1"/>
    </xf>
    <xf numFmtId="176" fontId="29" fillId="24" borderId="11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right" vertical="center"/>
    </xf>
    <xf numFmtId="49" fontId="64" fillId="0" borderId="18" xfId="0" applyNumberFormat="1" applyFont="1" applyFill="1" applyBorder="1" applyAlignment="1">
      <alignment horizontal="left" vertical="center"/>
    </xf>
    <xf numFmtId="49" fontId="29" fillId="0" borderId="18" xfId="0" applyNumberFormat="1" applyFont="1" applyFill="1" applyBorder="1" applyAlignment="1">
      <alignment horizontal="left" vertical="center"/>
    </xf>
    <xf numFmtId="49" fontId="65" fillId="0" borderId="18" xfId="0" applyNumberFormat="1" applyFont="1" applyFill="1" applyBorder="1" applyAlignment="1">
      <alignment horizontal="left" vertical="center"/>
    </xf>
    <xf numFmtId="49" fontId="34" fillId="0" borderId="18" xfId="0" applyNumberFormat="1" applyFont="1" applyFill="1" applyBorder="1" applyAlignment="1">
      <alignment horizontal="left" vertical="center"/>
    </xf>
    <xf numFmtId="176" fontId="34" fillId="0" borderId="18" xfId="0" applyNumberFormat="1" applyFont="1" applyFill="1" applyBorder="1" applyAlignment="1">
      <alignment horizontal="right" vertical="center"/>
    </xf>
    <xf numFmtId="0" fontId="35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180" fontId="21" fillId="25" borderId="0" xfId="0" applyNumberFormat="1" applyFont="1" applyFill="1" applyAlignment="1">
      <alignment vertical="center"/>
    </xf>
    <xf numFmtId="0" fontId="4" fillId="25" borderId="0" xfId="0" applyFont="1" applyFill="1" applyAlignment="1">
      <alignment horizontal="left" vertical="center"/>
    </xf>
    <xf numFmtId="183" fontId="4" fillId="25" borderId="0" xfId="0" applyNumberFormat="1" applyFont="1" applyFill="1" applyAlignment="1">
      <alignment horizontal="right" vertical="center"/>
    </xf>
    <xf numFmtId="0" fontId="20" fillId="25" borderId="11" xfId="0" applyNumberFormat="1" applyFont="1" applyFill="1" applyBorder="1" applyAlignment="1" applyProtection="1">
      <alignment horizontal="center" vertical="center"/>
      <protection/>
    </xf>
    <xf numFmtId="0" fontId="23" fillId="25" borderId="11" xfId="0" applyNumberFormat="1" applyFont="1" applyFill="1" applyBorder="1" applyAlignment="1" applyProtection="1">
      <alignment horizontal="center" vertical="center"/>
      <protection/>
    </xf>
    <xf numFmtId="180" fontId="23" fillId="25" borderId="14" xfId="0" applyNumberFormat="1" applyFont="1" applyFill="1" applyBorder="1" applyAlignment="1" applyProtection="1">
      <alignment horizontal="center" vertical="center"/>
      <protection/>
    </xf>
    <xf numFmtId="0" fontId="9" fillId="25" borderId="11" xfId="0" applyNumberFormat="1" applyFont="1" applyFill="1" applyBorder="1" applyAlignment="1" applyProtection="1">
      <alignment horizontal="left" vertical="center"/>
      <protection/>
    </xf>
    <xf numFmtId="0" fontId="9" fillId="25" borderId="19" xfId="0" applyNumberFormat="1" applyFont="1" applyFill="1" applyBorder="1" applyAlignment="1" applyProtection="1">
      <alignment horizontal="left" vertical="center" wrapText="1"/>
      <protection/>
    </xf>
    <xf numFmtId="176" fontId="9" fillId="25" borderId="11" xfId="0" applyNumberFormat="1" applyFont="1" applyFill="1" applyBorder="1" applyAlignment="1" applyProtection="1">
      <alignment vertical="center"/>
      <protection/>
    </xf>
    <xf numFmtId="49" fontId="9" fillId="25" borderId="11" xfId="0" applyNumberFormat="1" applyFont="1" applyFill="1" applyBorder="1" applyAlignment="1">
      <alignment horizontal="left" vertical="center"/>
    </xf>
    <xf numFmtId="176" fontId="9" fillId="25" borderId="11" xfId="0" applyNumberFormat="1" applyFont="1" applyFill="1" applyBorder="1" applyAlignment="1">
      <alignment vertical="center" wrapText="1"/>
    </xf>
    <xf numFmtId="176" fontId="9" fillId="0" borderId="11" xfId="22" applyNumberFormat="1" applyFont="1" applyBorder="1" applyAlignment="1">
      <alignment vertical="center"/>
    </xf>
    <xf numFmtId="49" fontId="4" fillId="25" borderId="11" xfId="0" applyNumberFormat="1" applyFont="1" applyFill="1" applyBorder="1" applyAlignment="1">
      <alignment horizontal="left" vertical="center"/>
    </xf>
    <xf numFmtId="176" fontId="4" fillId="25" borderId="11" xfId="0" applyNumberFormat="1" applyFont="1" applyFill="1" applyBorder="1" applyAlignment="1">
      <alignment vertical="center" wrapText="1"/>
    </xf>
    <xf numFmtId="176" fontId="4" fillId="0" borderId="11" xfId="22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25" borderId="20" xfId="0" applyNumberFormat="1" applyFont="1" applyFill="1" applyBorder="1" applyAlignment="1">
      <alignment horizontal="left" vertical="center"/>
    </xf>
    <xf numFmtId="176" fontId="4" fillId="25" borderId="2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horizontal="left" vertical="center" wrapText="1"/>
    </xf>
    <xf numFmtId="183" fontId="4" fillId="25" borderId="0" xfId="0" applyNumberFormat="1" applyFont="1" applyFill="1" applyAlignment="1">
      <alignment vertical="center"/>
    </xf>
    <xf numFmtId="180" fontId="4" fillId="25" borderId="0" xfId="0" applyNumberFormat="1" applyFont="1" applyFill="1" applyAlignment="1">
      <alignment horizontal="left" vertical="center"/>
    </xf>
    <xf numFmtId="0" fontId="23" fillId="25" borderId="11" xfId="0" applyFont="1" applyFill="1" applyBorder="1" applyAlignment="1">
      <alignment horizontal="center" vertical="center"/>
    </xf>
    <xf numFmtId="183" fontId="23" fillId="25" borderId="11" xfId="0" applyNumberFormat="1" applyFont="1" applyFill="1" applyBorder="1" applyAlignment="1" applyProtection="1">
      <alignment horizontal="center" vertical="center"/>
      <protection/>
    </xf>
    <xf numFmtId="181" fontId="9" fillId="0" borderId="11" xfId="22" applyNumberFormat="1" applyFont="1" applyBorder="1" applyAlignment="1">
      <alignment vertical="center"/>
    </xf>
    <xf numFmtId="181" fontId="4" fillId="0" borderId="11" xfId="22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lef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184" fontId="25" fillId="0" borderId="11" xfId="22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84" fontId="4" fillId="0" borderId="11" xfId="22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>
      <alignment horizontal="right" vertical="center"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right" vertical="center"/>
    </xf>
    <xf numFmtId="185" fontId="19" fillId="0" borderId="11" xfId="0" applyNumberFormat="1" applyFont="1" applyFill="1" applyBorder="1" applyAlignment="1">
      <alignment horizontal="right" vertical="center"/>
    </xf>
    <xf numFmtId="180" fontId="19" fillId="0" borderId="11" xfId="22" applyNumberFormat="1" applyFon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right" vertical="center"/>
    </xf>
    <xf numFmtId="180" fontId="0" fillId="0" borderId="11" xfId="22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0" fillId="0" borderId="0" xfId="66" applyFont="1" applyFill="1" applyAlignment="1">
      <alignment horizontal="center" vertical="top"/>
      <protection/>
    </xf>
    <xf numFmtId="0" fontId="23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7" fontId="66" fillId="0" borderId="11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176" fontId="66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67" fillId="0" borderId="11" xfId="0" applyFont="1" applyFill="1" applyBorder="1" applyAlignment="1">
      <alignment horizontal="left" vertical="center"/>
    </xf>
    <xf numFmtId="176" fontId="67" fillId="0" borderId="11" xfId="0" applyNumberFormat="1" applyFont="1" applyFill="1" applyBorder="1" applyAlignment="1">
      <alignment horizontal="right" vertical="center"/>
    </xf>
    <xf numFmtId="177" fontId="67" fillId="0" borderId="11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49" fontId="67" fillId="0" borderId="11" xfId="0" applyNumberFormat="1" applyFont="1" applyFill="1" applyBorder="1" applyAlignment="1">
      <alignment horizontal="left" vertical="center"/>
    </xf>
    <xf numFmtId="176" fontId="67" fillId="0" borderId="11" xfId="0" applyNumberFormat="1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184" fontId="0" fillId="0" borderId="11" xfId="22" applyNumberFormat="1" applyFont="1" applyFill="1" applyBorder="1" applyAlignment="1">
      <alignment vertical="center"/>
    </xf>
    <xf numFmtId="179" fontId="0" fillId="0" borderId="11" xfId="22" applyNumberFormat="1" applyFont="1" applyFill="1" applyBorder="1" applyAlignment="1">
      <alignment vertical="center"/>
    </xf>
    <xf numFmtId="178" fontId="0" fillId="0" borderId="11" xfId="22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22" applyNumberFormat="1" applyFont="1" applyFill="1" applyBorder="1" applyAlignment="1">
      <alignment vertical="center"/>
    </xf>
    <xf numFmtId="3" fontId="10" fillId="0" borderId="0" xfId="0" applyNumberFormat="1" applyFont="1" applyFill="1" applyAlignment="1" applyProtection="1">
      <alignment horizontal="center"/>
      <protection/>
    </xf>
    <xf numFmtId="3" fontId="20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25" borderId="11" xfId="0" applyNumberFormat="1" applyFont="1" applyFill="1" applyBorder="1" applyAlignment="1" applyProtection="1">
      <alignment horizontal="right" vertical="center"/>
      <protection/>
    </xf>
    <xf numFmtId="0" fontId="41" fillId="25" borderId="0" xfId="0" applyFont="1" applyFill="1" applyAlignment="1">
      <alignment vertical="center"/>
    </xf>
    <xf numFmtId="0" fontId="2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177" fontId="4" fillId="25" borderId="0" xfId="0" applyNumberFormat="1" applyFont="1" applyFill="1" applyAlignment="1">
      <alignment vertical="center"/>
    </xf>
    <xf numFmtId="0" fontId="10" fillId="25" borderId="0" xfId="0" applyFont="1" applyFill="1" applyAlignment="1">
      <alignment horizontal="center" vertical="center"/>
    </xf>
    <xf numFmtId="177" fontId="4" fillId="25" borderId="0" xfId="0" applyNumberFormat="1" applyFont="1" applyFill="1" applyAlignment="1">
      <alignment horizontal="right" vertical="center"/>
    </xf>
    <xf numFmtId="0" fontId="23" fillId="0" borderId="11" xfId="0" applyNumberFormat="1" applyFont="1" applyBorder="1" applyAlignment="1">
      <alignment horizontal="center" vertical="center"/>
    </xf>
    <xf numFmtId="177" fontId="23" fillId="25" borderId="11" xfId="0" applyNumberFormat="1" applyFont="1" applyFill="1" applyBorder="1" applyAlignment="1" applyProtection="1">
      <alignment horizontal="center" vertical="center"/>
      <protection/>
    </xf>
    <xf numFmtId="177" fontId="21" fillId="25" borderId="0" xfId="0" applyNumberFormat="1" applyFont="1" applyFill="1" applyAlignment="1">
      <alignment vertical="center"/>
    </xf>
    <xf numFmtId="49" fontId="9" fillId="25" borderId="20" xfId="0" applyNumberFormat="1" applyFont="1" applyFill="1" applyBorder="1" applyAlignment="1">
      <alignment horizontal="left" vertical="center"/>
    </xf>
    <xf numFmtId="176" fontId="9" fillId="25" borderId="20" xfId="0" applyNumberFormat="1" applyFont="1" applyFill="1" applyBorder="1" applyAlignment="1">
      <alignment vertical="center" wrapText="1"/>
    </xf>
    <xf numFmtId="180" fontId="1" fillId="0" borderId="11" xfId="0" applyNumberFormat="1" applyFont="1" applyFill="1" applyBorder="1" applyAlignment="1">
      <alignment horizontal="right" vertical="center"/>
    </xf>
    <xf numFmtId="184" fontId="0" fillId="0" borderId="11" xfId="22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>
      <alignment vertical="center"/>
    </xf>
    <xf numFmtId="180" fontId="43" fillId="0" borderId="0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left" vertical="center"/>
    </xf>
    <xf numFmtId="180" fontId="44" fillId="0" borderId="0" xfId="0" applyNumberFormat="1" applyFont="1" applyFill="1" applyBorder="1" applyAlignment="1">
      <alignment horizontal="right" vertical="center" wrapText="1"/>
    </xf>
    <xf numFmtId="186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1" xfId="22" applyNumberFormat="1" applyFont="1" applyFill="1" applyBorder="1" applyAlignment="1">
      <alignment horizontal="left" vertical="center"/>
    </xf>
    <xf numFmtId="176" fontId="0" fillId="0" borderId="11" xfId="22" applyNumberFormat="1" applyFont="1" applyFill="1" applyBorder="1" applyAlignment="1">
      <alignment horizontal="right" vertical="center"/>
    </xf>
    <xf numFmtId="179" fontId="0" fillId="0" borderId="11" xfId="2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6" fontId="0" fillId="0" borderId="16" xfId="65" applyNumberFormat="1" applyFont="1" applyFill="1" applyBorder="1" applyAlignment="1">
      <alignment horizontal="right" vertical="center"/>
      <protection/>
    </xf>
    <xf numFmtId="185" fontId="0" fillId="0" borderId="11" xfId="22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1年公共预算收入执行及2012年公共预算收入预算1.5晚清格式" xfId="65"/>
    <cellStyle name="常规_Sheet1" xfId="66"/>
    <cellStyle name="常规_附表：政府性基金预算2013年预计收支完成及2014年预算安排情况表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5919;&#36890;&#25991;&#20214;&#20256;&#36755;\&#9632;C-&#20851;&#20110;&#27704;&#22025;&#21439;2020&#24180;&#22269;&#26377;&#36164;&#26412;&#32463;&#33829;&#39044;&#31639;&#65288;&#33609;&#26696;&#65289;&#30340;&#38468;&#34920;%20%20%20%20&#24449;&#27714;&#24847;&#35265;&#31295;2020.1.7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有资本经营预算收支总表"/>
      <sheetName val="国有资本经营收入预算表"/>
      <sheetName val="国有资本经营支出预算表"/>
      <sheetName val="国有资本经营预算补充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1"/>
  <sheetViews>
    <sheetView showZeros="0" workbookViewId="0" topLeftCell="A1">
      <pane xSplit="1" ySplit="3" topLeftCell="B4" activePane="bottomRight" state="frozen"/>
      <selection pane="bottomRight" activeCell="O11" sqref="O11"/>
    </sheetView>
  </sheetViews>
  <sheetFormatPr defaultColWidth="9.00390625" defaultRowHeight="24.75" customHeight="1"/>
  <cols>
    <col min="1" max="1" width="34.875" style="373" customWidth="1"/>
    <col min="2" max="2" width="11.125" style="110" customWidth="1"/>
    <col min="3" max="3" width="10.50390625" style="110" customWidth="1"/>
    <col min="4" max="4" width="8.25390625" style="110" customWidth="1"/>
    <col min="5" max="5" width="10.625" style="110" customWidth="1"/>
    <col min="6" max="6" width="8.625" style="110" customWidth="1"/>
    <col min="7" max="16384" width="9.00390625" style="110" customWidth="1"/>
  </cols>
  <sheetData>
    <row r="1" spans="1:6" ht="24.75" customHeight="1">
      <c r="A1" s="111" t="s">
        <v>0</v>
      </c>
      <c r="B1" s="111"/>
      <c r="C1" s="111"/>
      <c r="D1" s="111"/>
      <c r="E1" s="111"/>
      <c r="F1" s="111"/>
    </row>
    <row r="2" spans="1:6" ht="24.75" customHeight="1">
      <c r="A2" s="374"/>
      <c r="B2" s="265"/>
      <c r="C2" s="265"/>
      <c r="D2" s="265"/>
      <c r="E2" s="375" t="s">
        <v>1</v>
      </c>
      <c r="F2" s="375"/>
    </row>
    <row r="3" spans="1:6" ht="24.75" customHeight="1">
      <c r="A3" s="154" t="s">
        <v>2</v>
      </c>
      <c r="B3" s="154" t="s">
        <v>3</v>
      </c>
      <c r="C3" s="154" t="s">
        <v>4</v>
      </c>
      <c r="D3" s="154" t="s">
        <v>5</v>
      </c>
      <c r="E3" s="154" t="s">
        <v>6</v>
      </c>
      <c r="F3" s="154" t="s">
        <v>7</v>
      </c>
    </row>
    <row r="4" spans="1:6" ht="24.75" customHeight="1">
      <c r="A4" s="376" t="s">
        <v>8</v>
      </c>
      <c r="B4" s="377">
        <f>SUM(B5:B17)</f>
        <v>304620</v>
      </c>
      <c r="C4" s="377">
        <f>SUM(C5:C18)</f>
        <v>306560</v>
      </c>
      <c r="D4" s="378">
        <f>C4/B4*100</f>
        <v>100.63685903748933</v>
      </c>
      <c r="E4" s="377">
        <f>SUM(E5:E17)</f>
        <v>281920</v>
      </c>
      <c r="F4" s="268">
        <f aca="true" t="shared" si="0" ref="F4:F28">C4/E4*100-100</f>
        <v>8.740068104426783</v>
      </c>
    </row>
    <row r="5" spans="1:6" ht="24.75" customHeight="1">
      <c r="A5" s="376" t="s">
        <v>9</v>
      </c>
      <c r="B5" s="377">
        <v>137060</v>
      </c>
      <c r="C5" s="377">
        <v>138984</v>
      </c>
      <c r="D5" s="378">
        <f aca="true" t="shared" si="1" ref="D5:D28">C5/B5*100</f>
        <v>101.40376477455129</v>
      </c>
      <c r="E5" s="377">
        <v>136966</v>
      </c>
      <c r="F5" s="268">
        <f t="shared" si="0"/>
        <v>1.4733583517077165</v>
      </c>
    </row>
    <row r="6" spans="1:6" ht="24.75" customHeight="1">
      <c r="A6" s="376" t="s">
        <v>10</v>
      </c>
      <c r="B6" s="377">
        <v>49220</v>
      </c>
      <c r="C6" s="377">
        <v>48042</v>
      </c>
      <c r="D6" s="378">
        <f t="shared" si="1"/>
        <v>97.60666395774076</v>
      </c>
      <c r="E6" s="377">
        <v>35790</v>
      </c>
      <c r="F6" s="268">
        <f t="shared" si="0"/>
        <v>34.23302598491199</v>
      </c>
    </row>
    <row r="7" spans="1:6" ht="24.75" customHeight="1">
      <c r="A7" s="376" t="s">
        <v>11</v>
      </c>
      <c r="B7" s="377">
        <v>10200</v>
      </c>
      <c r="C7" s="377">
        <v>10352</v>
      </c>
      <c r="D7" s="378">
        <f t="shared" si="1"/>
        <v>101.49019607843137</v>
      </c>
      <c r="E7" s="377">
        <v>14279</v>
      </c>
      <c r="F7" s="268">
        <f t="shared" si="0"/>
        <v>-27.501925905175426</v>
      </c>
    </row>
    <row r="8" spans="1:6" ht="24.75" customHeight="1">
      <c r="A8" s="376" t="s">
        <v>12</v>
      </c>
      <c r="B8" s="377">
        <v>50</v>
      </c>
      <c r="C8" s="377">
        <v>42</v>
      </c>
      <c r="D8" s="378">
        <f t="shared" si="1"/>
        <v>84</v>
      </c>
      <c r="E8" s="377">
        <v>148</v>
      </c>
      <c r="F8" s="268">
        <f t="shared" si="0"/>
        <v>-71.62162162162161</v>
      </c>
    </row>
    <row r="9" spans="1:6" ht="24.75" customHeight="1">
      <c r="A9" s="376" t="s">
        <v>13</v>
      </c>
      <c r="B9" s="377">
        <v>15000</v>
      </c>
      <c r="C9" s="377">
        <v>15320</v>
      </c>
      <c r="D9" s="378">
        <f t="shared" si="1"/>
        <v>102.13333333333334</v>
      </c>
      <c r="E9" s="377">
        <v>16017</v>
      </c>
      <c r="F9" s="268">
        <f t="shared" si="0"/>
        <v>-4.351626396953236</v>
      </c>
    </row>
    <row r="10" spans="1:6" ht="24.75" customHeight="1">
      <c r="A10" s="376" t="s">
        <v>14</v>
      </c>
      <c r="B10" s="377">
        <v>8200</v>
      </c>
      <c r="C10" s="377">
        <v>9821</v>
      </c>
      <c r="D10" s="378">
        <f t="shared" si="1"/>
        <v>119.76829268292684</v>
      </c>
      <c r="E10" s="377">
        <v>11848</v>
      </c>
      <c r="F10" s="268">
        <f t="shared" si="0"/>
        <v>-17.108372721134373</v>
      </c>
    </row>
    <row r="11" spans="1:6" ht="24.75" customHeight="1">
      <c r="A11" s="376" t="s">
        <v>15</v>
      </c>
      <c r="B11" s="377">
        <v>3600</v>
      </c>
      <c r="C11" s="377">
        <v>3962</v>
      </c>
      <c r="D11" s="378">
        <f t="shared" si="1"/>
        <v>110.05555555555556</v>
      </c>
      <c r="E11" s="377">
        <v>3815</v>
      </c>
      <c r="F11" s="268">
        <f t="shared" si="0"/>
        <v>3.853211009174302</v>
      </c>
    </row>
    <row r="12" spans="1:6" ht="24.75" customHeight="1">
      <c r="A12" s="376" t="s">
        <v>16</v>
      </c>
      <c r="B12" s="377">
        <v>2100</v>
      </c>
      <c r="C12" s="377">
        <v>2971</v>
      </c>
      <c r="D12" s="378">
        <f t="shared" si="1"/>
        <v>141.47619047619045</v>
      </c>
      <c r="E12" s="377">
        <v>3980</v>
      </c>
      <c r="F12" s="268">
        <f t="shared" si="0"/>
        <v>-25.35175879396985</v>
      </c>
    </row>
    <row r="13" spans="1:6" ht="24.75" customHeight="1">
      <c r="A13" s="376" t="s">
        <v>17</v>
      </c>
      <c r="B13" s="377">
        <v>22000</v>
      </c>
      <c r="C13" s="377">
        <v>18968</v>
      </c>
      <c r="D13" s="378">
        <f t="shared" si="1"/>
        <v>86.21818181818182</v>
      </c>
      <c r="E13" s="377">
        <v>23929</v>
      </c>
      <c r="F13" s="268">
        <f t="shared" si="0"/>
        <v>-20.732165991056874</v>
      </c>
    </row>
    <row r="14" spans="1:6" ht="24.75" customHeight="1">
      <c r="A14" s="376" t="s">
        <v>18</v>
      </c>
      <c r="B14" s="377">
        <v>6800</v>
      </c>
      <c r="C14" s="377">
        <v>6936</v>
      </c>
      <c r="D14" s="378">
        <f t="shared" si="1"/>
        <v>102</v>
      </c>
      <c r="E14" s="377">
        <v>6630</v>
      </c>
      <c r="F14" s="268">
        <f t="shared" si="0"/>
        <v>4.615384615384627</v>
      </c>
    </row>
    <row r="15" spans="1:6" ht="24.75" customHeight="1">
      <c r="A15" s="376" t="s">
        <v>19</v>
      </c>
      <c r="B15" s="377">
        <v>14300</v>
      </c>
      <c r="C15" s="377">
        <v>13732</v>
      </c>
      <c r="D15" s="378">
        <f t="shared" si="1"/>
        <v>96.02797202797203</v>
      </c>
      <c r="E15" s="377">
        <v>3976</v>
      </c>
      <c r="F15" s="268">
        <f t="shared" si="0"/>
        <v>245.37223340040242</v>
      </c>
    </row>
    <row r="16" spans="1:6" ht="24.75" customHeight="1">
      <c r="A16" s="376" t="s">
        <v>20</v>
      </c>
      <c r="B16" s="377">
        <v>35600</v>
      </c>
      <c r="C16" s="377">
        <v>36980</v>
      </c>
      <c r="D16" s="378">
        <f t="shared" si="1"/>
        <v>103.87640449438203</v>
      </c>
      <c r="E16" s="377">
        <v>24174</v>
      </c>
      <c r="F16" s="268">
        <f t="shared" si="0"/>
        <v>52.97426987672708</v>
      </c>
    </row>
    <row r="17" spans="1:6" ht="24.75" customHeight="1">
      <c r="A17" s="376" t="s">
        <v>21</v>
      </c>
      <c r="B17" s="377">
        <v>490</v>
      </c>
      <c r="C17" s="377">
        <v>490</v>
      </c>
      <c r="D17" s="378">
        <f t="shared" si="1"/>
        <v>100</v>
      </c>
      <c r="E17" s="377">
        <v>368</v>
      </c>
      <c r="F17" s="268">
        <f t="shared" si="0"/>
        <v>33.15217391304347</v>
      </c>
    </row>
    <row r="18" spans="1:6" ht="24.75" customHeight="1">
      <c r="A18" s="379" t="s">
        <v>22</v>
      </c>
      <c r="B18" s="377"/>
      <c r="C18" s="377">
        <v>-40</v>
      </c>
      <c r="D18" s="378"/>
      <c r="E18" s="377">
        <v>0</v>
      </c>
      <c r="F18" s="268"/>
    </row>
    <row r="19" spans="1:6" ht="24.75" customHeight="1">
      <c r="A19" s="376" t="s">
        <v>23</v>
      </c>
      <c r="B19" s="377">
        <f>SUM(B21:B27)</f>
        <v>90680</v>
      </c>
      <c r="C19" s="377">
        <f>SUM(C21:C27)</f>
        <v>88705</v>
      </c>
      <c r="D19" s="378">
        <f t="shared" si="1"/>
        <v>97.82201146890164</v>
      </c>
      <c r="E19" s="377">
        <f>SUM(E21:E27)</f>
        <v>68791</v>
      </c>
      <c r="F19" s="268">
        <f t="shared" si="0"/>
        <v>28.94855431669839</v>
      </c>
    </row>
    <row r="20" spans="1:6" ht="24.75" customHeight="1">
      <c r="A20" s="376" t="s">
        <v>24</v>
      </c>
      <c r="B20" s="380">
        <f>SUM(B21:B22)</f>
        <v>61700</v>
      </c>
      <c r="C20" s="377">
        <v>60100</v>
      </c>
      <c r="D20" s="378">
        <f t="shared" si="1"/>
        <v>97.40680713128039</v>
      </c>
      <c r="E20" s="380">
        <f>SUM(E21:E22)</f>
        <v>46210</v>
      </c>
      <c r="F20" s="268">
        <f t="shared" si="0"/>
        <v>30.058428911491006</v>
      </c>
    </row>
    <row r="21" spans="1:6" ht="24.75" customHeight="1">
      <c r="A21" s="376" t="s">
        <v>25</v>
      </c>
      <c r="B21" s="377">
        <v>8160</v>
      </c>
      <c r="C21" s="377">
        <v>8079</v>
      </c>
      <c r="D21" s="378">
        <f t="shared" si="1"/>
        <v>99.00735294117648</v>
      </c>
      <c r="E21" s="377">
        <v>8540</v>
      </c>
      <c r="F21" s="268">
        <f t="shared" si="0"/>
        <v>-5.398126463700237</v>
      </c>
    </row>
    <row r="22" spans="1:6" ht="24.75" customHeight="1">
      <c r="A22" s="376" t="s">
        <v>26</v>
      </c>
      <c r="B22" s="377">
        <v>53540</v>
      </c>
      <c r="C22" s="377">
        <v>52021</v>
      </c>
      <c r="D22" s="378">
        <f t="shared" si="1"/>
        <v>97.16286888307806</v>
      </c>
      <c r="E22" s="377">
        <v>37670</v>
      </c>
      <c r="F22" s="268">
        <f t="shared" si="0"/>
        <v>38.096628616936556</v>
      </c>
    </row>
    <row r="23" spans="1:6" ht="24.75" customHeight="1">
      <c r="A23" s="376" t="s">
        <v>27</v>
      </c>
      <c r="B23" s="377">
        <v>11000</v>
      </c>
      <c r="C23" s="377">
        <v>11615</v>
      </c>
      <c r="D23" s="378">
        <f t="shared" si="1"/>
        <v>105.5909090909091</v>
      </c>
      <c r="E23" s="377">
        <v>4341</v>
      </c>
      <c r="F23" s="268">
        <f t="shared" si="0"/>
        <v>167.5650771711587</v>
      </c>
    </row>
    <row r="24" spans="1:6" ht="24.75" customHeight="1">
      <c r="A24" s="376" t="s">
        <v>28</v>
      </c>
      <c r="B24" s="377">
        <v>10810</v>
      </c>
      <c r="C24" s="377">
        <v>12447</v>
      </c>
      <c r="D24" s="378">
        <f t="shared" si="1"/>
        <v>115.14338575393155</v>
      </c>
      <c r="E24" s="377">
        <v>13735</v>
      </c>
      <c r="F24" s="268">
        <f t="shared" si="0"/>
        <v>-9.37750273025118</v>
      </c>
    </row>
    <row r="25" spans="1:6" ht="24.75" customHeight="1">
      <c r="A25" s="376" t="s">
        <v>29</v>
      </c>
      <c r="B25" s="377">
        <v>-1350</v>
      </c>
      <c r="C25" s="377">
        <v>-1350</v>
      </c>
      <c r="D25" s="378">
        <f t="shared" si="1"/>
        <v>100</v>
      </c>
      <c r="E25" s="377">
        <v>-1350</v>
      </c>
      <c r="F25" s="268">
        <f t="shared" si="0"/>
        <v>0</v>
      </c>
    </row>
    <row r="26" spans="1:6" ht="24.75" customHeight="1">
      <c r="A26" s="376" t="s">
        <v>30</v>
      </c>
      <c r="B26" s="377">
        <v>7000</v>
      </c>
      <c r="C26" s="377">
        <v>4378</v>
      </c>
      <c r="D26" s="378">
        <f t="shared" si="1"/>
        <v>62.542857142857144</v>
      </c>
      <c r="E26" s="377">
        <v>4514</v>
      </c>
      <c r="F26" s="268">
        <f t="shared" si="0"/>
        <v>-3.0128489144882593</v>
      </c>
    </row>
    <row r="27" spans="1:6" ht="24.75" customHeight="1">
      <c r="A27" s="376" t="s">
        <v>31</v>
      </c>
      <c r="B27" s="377">
        <v>1520</v>
      </c>
      <c r="C27" s="377">
        <v>1515</v>
      </c>
      <c r="D27" s="378">
        <f t="shared" si="1"/>
        <v>99.67105263157895</v>
      </c>
      <c r="E27" s="377">
        <v>1341</v>
      </c>
      <c r="F27" s="268">
        <f t="shared" si="0"/>
        <v>12.975391498881422</v>
      </c>
    </row>
    <row r="28" spans="1:6" ht="24.75" customHeight="1">
      <c r="A28" s="381" t="s">
        <v>32</v>
      </c>
      <c r="B28" s="377">
        <f>B4+B19</f>
        <v>395300</v>
      </c>
      <c r="C28" s="377">
        <f>C4+C19</f>
        <v>395265</v>
      </c>
      <c r="D28" s="378">
        <f t="shared" si="1"/>
        <v>99.9911459650898</v>
      </c>
      <c r="E28" s="377">
        <f>E4+E19</f>
        <v>350711</v>
      </c>
      <c r="F28" s="268">
        <f t="shared" si="0"/>
        <v>12.703907205647951</v>
      </c>
    </row>
    <row r="30" spans="3:5" ht="24.75" customHeight="1">
      <c r="C30" s="372"/>
      <c r="D30" s="372"/>
      <c r="E30" s="372"/>
    </row>
    <row r="31" ht="24.75" customHeight="1">
      <c r="F31" s="372"/>
    </row>
    <row r="32" s="372" customFormat="1" ht="24.75" customHeight="1"/>
  </sheetData>
  <sheetProtection/>
  <mergeCells count="2">
    <mergeCell ref="A1:F1"/>
    <mergeCell ref="E2:F2"/>
  </mergeCells>
  <printOptions horizontalCentered="1"/>
  <pageMargins left="0.67" right="0.51" top="0.98" bottom="0.5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view="pageBreakPreview" zoomScaleSheetLayoutView="100" workbookViewId="0" topLeftCell="A1">
      <selection activeCell="A3" sqref="A3"/>
    </sheetView>
  </sheetViews>
  <sheetFormatPr defaultColWidth="9.00390625" defaultRowHeight="16.5" customHeight="1"/>
  <cols>
    <col min="1" max="1" width="32.875" style="110" customWidth="1"/>
    <col min="2" max="2" width="10.125" style="110" customWidth="1"/>
    <col min="3" max="3" width="9.25390625" style="300" customWidth="1"/>
    <col min="4" max="4" width="8.25390625" style="110" customWidth="1"/>
    <col min="5" max="5" width="10.00390625" style="110" customWidth="1"/>
    <col min="6" max="6" width="8.75390625" style="110" customWidth="1"/>
    <col min="7" max="16384" width="9.00390625" style="110" customWidth="1"/>
  </cols>
  <sheetData>
    <row r="1" spans="1:6" ht="27" customHeight="1">
      <c r="A1" s="111" t="s">
        <v>1236</v>
      </c>
      <c r="B1" s="111"/>
      <c r="C1" s="111"/>
      <c r="D1" s="111"/>
      <c r="E1" s="111"/>
      <c r="F1" s="111"/>
    </row>
    <row r="2" spans="1:6" ht="21" customHeight="1">
      <c r="A2" s="112"/>
      <c r="B2" s="112"/>
      <c r="C2" s="301"/>
      <c r="D2" s="112"/>
      <c r="E2" s="266" t="s">
        <v>34</v>
      </c>
      <c r="F2" s="266"/>
    </row>
    <row r="3" spans="1:6" s="299" customFormat="1" ht="25.5" customHeight="1">
      <c r="A3" s="154" t="s">
        <v>1237</v>
      </c>
      <c r="B3" s="154" t="s">
        <v>3</v>
      </c>
      <c r="C3" s="302" t="s">
        <v>4</v>
      </c>
      <c r="D3" s="154" t="s">
        <v>5</v>
      </c>
      <c r="E3" s="93" t="s">
        <v>6</v>
      </c>
      <c r="F3" s="154" t="s">
        <v>7</v>
      </c>
    </row>
    <row r="4" spans="1:6" s="299" customFormat="1" ht="25.5" customHeight="1">
      <c r="A4" s="106" t="s">
        <v>1225</v>
      </c>
      <c r="B4" s="303">
        <v>210340</v>
      </c>
      <c r="C4" s="107">
        <v>210340</v>
      </c>
      <c r="D4" s="304">
        <f aca="true" t="shared" si="0" ref="D4:D14">C4/B4*100</f>
        <v>100</v>
      </c>
      <c r="E4" s="107">
        <v>166150</v>
      </c>
      <c r="F4" s="108">
        <f aca="true" t="shared" si="1" ref="F4:F14">C4/E4*100-100</f>
        <v>26.59644899187481</v>
      </c>
    </row>
    <row r="5" spans="1:6" s="299" customFormat="1" ht="25.5" customHeight="1">
      <c r="A5" s="106" t="s">
        <v>1226</v>
      </c>
      <c r="B5" s="303">
        <v>61150</v>
      </c>
      <c r="C5" s="107">
        <v>61150</v>
      </c>
      <c r="D5" s="304">
        <f t="shared" si="0"/>
        <v>100</v>
      </c>
      <c r="E5" s="107">
        <v>55700</v>
      </c>
      <c r="F5" s="108">
        <f t="shared" si="1"/>
        <v>9.784560143626564</v>
      </c>
    </row>
    <row r="6" spans="1:6" s="299" customFormat="1" ht="25.5" customHeight="1">
      <c r="A6" s="106" t="s">
        <v>1227</v>
      </c>
      <c r="B6" s="303">
        <v>17640</v>
      </c>
      <c r="C6" s="107">
        <v>15300</v>
      </c>
      <c r="D6" s="304">
        <f t="shared" si="0"/>
        <v>86.73469387755102</v>
      </c>
      <c r="E6" s="107">
        <v>2000</v>
      </c>
      <c r="F6" s="108">
        <f t="shared" si="1"/>
        <v>665</v>
      </c>
    </row>
    <row r="7" spans="1:6" s="299" customFormat="1" ht="25.5" customHeight="1">
      <c r="A7" s="106" t="s">
        <v>1228</v>
      </c>
      <c r="B7" s="303">
        <v>5550</v>
      </c>
      <c r="C7" s="107">
        <v>5550</v>
      </c>
      <c r="D7" s="304">
        <f t="shared" si="0"/>
        <v>100</v>
      </c>
      <c r="E7" s="107">
        <v>5005.427735</v>
      </c>
      <c r="F7" s="108">
        <f t="shared" si="1"/>
        <v>10.879634944924433</v>
      </c>
    </row>
    <row r="8" spans="1:6" s="299" customFormat="1" ht="25.5" customHeight="1">
      <c r="A8" s="106" t="s">
        <v>1229</v>
      </c>
      <c r="B8" s="303">
        <v>4500</v>
      </c>
      <c r="C8" s="107">
        <v>3043</v>
      </c>
      <c r="D8" s="304">
        <f t="shared" si="0"/>
        <v>67.62222222222222</v>
      </c>
      <c r="E8" s="107">
        <v>7050</v>
      </c>
      <c r="F8" s="108">
        <f t="shared" si="1"/>
        <v>-56.836879432624116</v>
      </c>
    </row>
    <row r="9" spans="1:6" s="299" customFormat="1" ht="25.5" customHeight="1">
      <c r="A9" s="106" t="s">
        <v>1230</v>
      </c>
      <c r="B9" s="303">
        <v>44160</v>
      </c>
      <c r="C9" s="107">
        <v>44160</v>
      </c>
      <c r="D9" s="304">
        <f t="shared" si="0"/>
        <v>100</v>
      </c>
      <c r="E9" s="107">
        <v>34129.250665</v>
      </c>
      <c r="F9" s="108">
        <f t="shared" si="1"/>
        <v>29.39047632032151</v>
      </c>
    </row>
    <row r="10" spans="1:6" s="299" customFormat="1" ht="25.5" customHeight="1">
      <c r="A10" s="106" t="s">
        <v>1231</v>
      </c>
      <c r="B10" s="303">
        <v>7000</v>
      </c>
      <c r="C10" s="107">
        <v>7000</v>
      </c>
      <c r="D10" s="304">
        <f t="shared" si="0"/>
        <v>100</v>
      </c>
      <c r="E10" s="107">
        <v>8000</v>
      </c>
      <c r="F10" s="108">
        <f t="shared" si="1"/>
        <v>-12.5</v>
      </c>
    </row>
    <row r="11" spans="1:6" s="299" customFormat="1" ht="25.5" customHeight="1">
      <c r="A11" s="106" t="s">
        <v>1232</v>
      </c>
      <c r="B11" s="303">
        <v>810</v>
      </c>
      <c r="C11" s="107">
        <v>1722</v>
      </c>
      <c r="D11" s="304">
        <f t="shared" si="0"/>
        <v>212.59259259259258</v>
      </c>
      <c r="E11" s="107">
        <v>610</v>
      </c>
      <c r="F11" s="108">
        <f t="shared" si="1"/>
        <v>182.2950819672131</v>
      </c>
    </row>
    <row r="12" spans="1:6" s="299" customFormat="1" ht="25.5" customHeight="1">
      <c r="A12" s="106" t="s">
        <v>1233</v>
      </c>
      <c r="B12" s="303">
        <v>37020</v>
      </c>
      <c r="C12" s="107">
        <v>37020</v>
      </c>
      <c r="D12" s="304">
        <f t="shared" si="0"/>
        <v>100</v>
      </c>
      <c r="E12" s="107">
        <v>29280</v>
      </c>
      <c r="F12" s="108">
        <f t="shared" si="1"/>
        <v>26.434426229508205</v>
      </c>
    </row>
    <row r="13" spans="1:6" s="299" customFormat="1" ht="25.5" customHeight="1">
      <c r="A13" s="106" t="s">
        <v>1234</v>
      </c>
      <c r="B13" s="303">
        <v>76110</v>
      </c>
      <c r="C13" s="107">
        <v>75530</v>
      </c>
      <c r="D13" s="304">
        <f t="shared" si="0"/>
        <v>99.2379450794902</v>
      </c>
      <c r="E13" s="107">
        <v>66366.9934</v>
      </c>
      <c r="F13" s="108">
        <f t="shared" si="1"/>
        <v>13.806571807123618</v>
      </c>
    </row>
    <row r="14" spans="1:6" s="299" customFormat="1" ht="25.5" customHeight="1">
      <c r="A14" s="106" t="s">
        <v>1235</v>
      </c>
      <c r="B14" s="303">
        <v>29500</v>
      </c>
      <c r="C14" s="107">
        <v>29500</v>
      </c>
      <c r="D14" s="304">
        <f t="shared" si="0"/>
        <v>100</v>
      </c>
      <c r="E14" s="107">
        <v>33798.310556</v>
      </c>
      <c r="F14" s="108">
        <f t="shared" si="1"/>
        <v>-12.717530803435224</v>
      </c>
    </row>
    <row r="15" spans="1:6" s="299" customFormat="1" ht="25.5" customHeight="1">
      <c r="A15" s="270"/>
      <c r="B15" s="107"/>
      <c r="C15" s="107"/>
      <c r="D15" s="304"/>
      <c r="E15" s="107"/>
      <c r="F15" s="108"/>
    </row>
    <row r="16" spans="1:6" s="299" customFormat="1" ht="25.5" customHeight="1">
      <c r="A16" s="106"/>
      <c r="B16" s="107"/>
      <c r="C16" s="107"/>
      <c r="D16" s="304"/>
      <c r="E16" s="107"/>
      <c r="F16" s="108"/>
    </row>
    <row r="17" spans="1:6" s="299" customFormat="1" ht="25.5" customHeight="1">
      <c r="A17" s="106"/>
      <c r="B17" s="107"/>
      <c r="C17" s="107"/>
      <c r="D17" s="304"/>
      <c r="E17" s="107"/>
      <c r="F17" s="108"/>
    </row>
    <row r="18" spans="1:6" s="299" customFormat="1" ht="25.5" customHeight="1">
      <c r="A18" s="106"/>
      <c r="B18" s="107"/>
      <c r="C18" s="107"/>
      <c r="D18" s="304"/>
      <c r="E18" s="107"/>
      <c r="F18" s="108"/>
    </row>
    <row r="19" spans="1:6" s="299" customFormat="1" ht="25.5" customHeight="1">
      <c r="A19" s="106"/>
      <c r="B19" s="107"/>
      <c r="C19" s="107"/>
      <c r="D19" s="304"/>
      <c r="E19" s="107"/>
      <c r="F19" s="108"/>
    </row>
    <row r="20" spans="1:6" s="299" customFormat="1" ht="25.5" customHeight="1">
      <c r="A20" s="106"/>
      <c r="B20" s="107"/>
      <c r="C20" s="107"/>
      <c r="D20" s="304"/>
      <c r="E20" s="107"/>
      <c r="F20" s="108"/>
    </row>
    <row r="21" spans="1:6" s="299" customFormat="1" ht="25.5" customHeight="1">
      <c r="A21" s="106"/>
      <c r="B21" s="107"/>
      <c r="C21" s="107"/>
      <c r="D21" s="304"/>
      <c r="E21" s="305"/>
      <c r="F21" s="108"/>
    </row>
    <row r="22" spans="1:6" s="299" customFormat="1" ht="25.5" customHeight="1">
      <c r="A22" s="106"/>
      <c r="B22" s="107"/>
      <c r="C22" s="107"/>
      <c r="D22" s="304"/>
      <c r="E22" s="305"/>
      <c r="F22" s="108"/>
    </row>
    <row r="23" spans="1:6" s="299" customFormat="1" ht="25.5" customHeight="1">
      <c r="A23" s="106"/>
      <c r="B23" s="107"/>
      <c r="C23" s="107"/>
      <c r="D23" s="304"/>
      <c r="E23" s="305"/>
      <c r="F23" s="108"/>
    </row>
    <row r="24" spans="1:6" s="299" customFormat="1" ht="25.5" customHeight="1">
      <c r="A24" s="106"/>
      <c r="B24" s="107"/>
      <c r="C24" s="107"/>
      <c r="D24" s="304"/>
      <c r="E24" s="107"/>
      <c r="F24" s="108"/>
    </row>
    <row r="25" spans="1:6" s="299" customFormat="1" ht="25.5" customHeight="1">
      <c r="A25" s="106"/>
      <c r="B25" s="107"/>
      <c r="C25" s="107"/>
      <c r="D25" s="304"/>
      <c r="E25" s="107"/>
      <c r="F25" s="108"/>
    </row>
    <row r="26" spans="1:6" s="299" customFormat="1" ht="25.5" customHeight="1">
      <c r="A26" s="109" t="s">
        <v>32</v>
      </c>
      <c r="B26" s="107">
        <f>SUM(B4:B15)</f>
        <v>493780</v>
      </c>
      <c r="C26" s="107">
        <f>SUM(C4:C15)</f>
        <v>490315</v>
      </c>
      <c r="D26" s="304">
        <f>C26/B26*100</f>
        <v>99.29827048483129</v>
      </c>
      <c r="E26" s="107">
        <f>SUM(E4:E15)</f>
        <v>408089.982356</v>
      </c>
      <c r="F26" s="108">
        <f>C26/E26*100-100</f>
        <v>20.148746893833433</v>
      </c>
    </row>
  </sheetData>
  <sheetProtection/>
  <mergeCells count="2">
    <mergeCell ref="A1:F1"/>
    <mergeCell ref="E2:F2"/>
  </mergeCells>
  <printOptions verticalCentered="1"/>
  <pageMargins left="0.87" right="0.75" top="0.98" bottom="0.98" header="0.51" footer="0.51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7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12.50390625" style="277" customWidth="1"/>
    <col min="2" max="2" width="49.125" style="276" customWidth="1"/>
    <col min="3" max="3" width="8.375" style="277" customWidth="1"/>
    <col min="4" max="8" width="8.375" style="278" customWidth="1"/>
    <col min="9" max="9" width="8.375" style="110" customWidth="1"/>
    <col min="10" max="16384" width="9.00390625" style="110" customWidth="1"/>
  </cols>
  <sheetData>
    <row r="1" spans="1:9" ht="22.5">
      <c r="A1" s="111" t="s">
        <v>1238</v>
      </c>
      <c r="B1" s="111"/>
      <c r="C1" s="111"/>
      <c r="D1" s="111"/>
      <c r="E1" s="111"/>
      <c r="F1" s="111"/>
      <c r="G1" s="111"/>
      <c r="H1" s="111"/>
      <c r="I1" s="111"/>
    </row>
    <row r="2" spans="1:9" ht="14.25">
      <c r="A2" s="281"/>
      <c r="B2" s="281"/>
      <c r="C2" s="281"/>
      <c r="D2" s="281"/>
      <c r="E2" s="281"/>
      <c r="F2" s="281"/>
      <c r="G2" s="281"/>
      <c r="H2" s="281"/>
      <c r="I2" s="273" t="s">
        <v>34</v>
      </c>
    </row>
    <row r="3" spans="1:9" ht="31.5" customHeight="1">
      <c r="A3" s="291" t="s">
        <v>1239</v>
      </c>
      <c r="B3" s="282" t="s">
        <v>1240</v>
      </c>
      <c r="C3" s="282" t="s">
        <v>1241</v>
      </c>
      <c r="D3" s="282" t="s">
        <v>1242</v>
      </c>
      <c r="E3" s="282" t="s">
        <v>1243</v>
      </c>
      <c r="F3" s="282" t="s">
        <v>1244</v>
      </c>
      <c r="G3" s="282" t="s">
        <v>1245</v>
      </c>
      <c r="H3" s="282" t="s">
        <v>1246</v>
      </c>
      <c r="I3" s="282" t="s">
        <v>1247</v>
      </c>
    </row>
    <row r="4" spans="1:9" ht="24" customHeight="1">
      <c r="A4" s="292" t="s">
        <v>1094</v>
      </c>
      <c r="B4" s="284"/>
      <c r="C4" s="292"/>
      <c r="D4" s="293">
        <f>SUM(D5:D47)</f>
        <v>525272</v>
      </c>
      <c r="E4" s="293">
        <f>SUM(E5:E47)</f>
        <v>95000</v>
      </c>
      <c r="F4" s="293">
        <f>SUM(F5:F46)</f>
        <v>0</v>
      </c>
      <c r="G4" s="293">
        <f>SUM(G5:G46)</f>
        <v>20000</v>
      </c>
      <c r="H4" s="293">
        <f>SUM(H5:H47)</f>
        <v>600272</v>
      </c>
      <c r="I4" s="293">
        <v>600300</v>
      </c>
    </row>
    <row r="5" spans="1:9" ht="24" customHeight="1">
      <c r="A5" s="292" t="s">
        <v>1248</v>
      </c>
      <c r="B5" s="284" t="s">
        <v>1249</v>
      </c>
      <c r="C5" s="292" t="s">
        <v>1250</v>
      </c>
      <c r="D5" s="293">
        <v>20000</v>
      </c>
      <c r="E5" s="293"/>
      <c r="F5" s="293"/>
      <c r="G5" s="293">
        <v>20000</v>
      </c>
      <c r="H5" s="293">
        <v>0</v>
      </c>
      <c r="I5" s="293"/>
    </row>
    <row r="6" spans="1:9" ht="24" customHeight="1">
      <c r="A6" s="292" t="s">
        <v>1248</v>
      </c>
      <c r="B6" s="284" t="s">
        <v>1251</v>
      </c>
      <c r="C6" s="292" t="s">
        <v>1250</v>
      </c>
      <c r="D6" s="293">
        <v>22000</v>
      </c>
      <c r="E6" s="293"/>
      <c r="F6" s="293"/>
      <c r="G6" s="293"/>
      <c r="H6" s="293">
        <f aca="true" t="shared" si="0" ref="H6:H44">D6</f>
        <v>22000</v>
      </c>
      <c r="I6" s="293"/>
    </row>
    <row r="7" spans="1:9" ht="24" customHeight="1">
      <c r="A7" s="292" t="s">
        <v>1248</v>
      </c>
      <c r="B7" s="284" t="s">
        <v>1252</v>
      </c>
      <c r="C7" s="292" t="s">
        <v>1250</v>
      </c>
      <c r="D7" s="293">
        <v>22000</v>
      </c>
      <c r="E7" s="293"/>
      <c r="F7" s="293"/>
      <c r="G7" s="293"/>
      <c r="H7" s="293">
        <f t="shared" si="0"/>
        <v>22000</v>
      </c>
      <c r="I7" s="293"/>
    </row>
    <row r="8" spans="1:9" ht="24" customHeight="1">
      <c r="A8" s="292" t="s">
        <v>1248</v>
      </c>
      <c r="B8" s="284" t="s">
        <v>1253</v>
      </c>
      <c r="C8" s="292" t="s">
        <v>1250</v>
      </c>
      <c r="D8" s="293">
        <v>200</v>
      </c>
      <c r="E8" s="293"/>
      <c r="F8" s="293"/>
      <c r="G8" s="293"/>
      <c r="H8" s="293">
        <f t="shared" si="0"/>
        <v>200</v>
      </c>
      <c r="I8" s="293"/>
    </row>
    <row r="9" spans="1:9" ht="24" customHeight="1">
      <c r="A9" s="292" t="s">
        <v>1248</v>
      </c>
      <c r="B9" s="284" t="s">
        <v>1254</v>
      </c>
      <c r="C9" s="292" t="s">
        <v>1250</v>
      </c>
      <c r="D9" s="293">
        <v>400</v>
      </c>
      <c r="E9" s="293"/>
      <c r="F9" s="293"/>
      <c r="G9" s="293"/>
      <c r="H9" s="293">
        <f t="shared" si="0"/>
        <v>400</v>
      </c>
      <c r="I9" s="293"/>
    </row>
    <row r="10" spans="1:9" ht="24" customHeight="1">
      <c r="A10" s="292" t="s">
        <v>1248</v>
      </c>
      <c r="B10" s="284" t="s">
        <v>1255</v>
      </c>
      <c r="C10" s="292" t="s">
        <v>1250</v>
      </c>
      <c r="D10" s="293">
        <v>1150</v>
      </c>
      <c r="E10" s="293"/>
      <c r="F10" s="293"/>
      <c r="G10" s="293"/>
      <c r="H10" s="293">
        <f t="shared" si="0"/>
        <v>1150</v>
      </c>
      <c r="I10" s="293"/>
    </row>
    <row r="11" spans="1:9" ht="24" customHeight="1">
      <c r="A11" s="292" t="s">
        <v>1248</v>
      </c>
      <c r="B11" s="284" t="s">
        <v>1256</v>
      </c>
      <c r="C11" s="292" t="s">
        <v>1250</v>
      </c>
      <c r="D11" s="293">
        <v>1592.5</v>
      </c>
      <c r="E11" s="293"/>
      <c r="F11" s="293"/>
      <c r="G11" s="293"/>
      <c r="H11" s="293">
        <f t="shared" si="0"/>
        <v>1592.5</v>
      </c>
      <c r="I11" s="293"/>
    </row>
    <row r="12" spans="1:9" ht="24" customHeight="1">
      <c r="A12" s="292" t="s">
        <v>1248</v>
      </c>
      <c r="B12" s="284" t="s">
        <v>1257</v>
      </c>
      <c r="C12" s="292" t="s">
        <v>1250</v>
      </c>
      <c r="D12" s="293">
        <v>2000</v>
      </c>
      <c r="E12" s="293"/>
      <c r="F12" s="293"/>
      <c r="G12" s="293"/>
      <c r="H12" s="293">
        <f t="shared" si="0"/>
        <v>2000</v>
      </c>
      <c r="I12" s="293"/>
    </row>
    <row r="13" spans="1:9" ht="24" customHeight="1">
      <c r="A13" s="292" t="s">
        <v>1248</v>
      </c>
      <c r="B13" s="284" t="s">
        <v>1258</v>
      </c>
      <c r="C13" s="292" t="s">
        <v>1250</v>
      </c>
      <c r="D13" s="293">
        <v>3000</v>
      </c>
      <c r="E13" s="293"/>
      <c r="F13" s="293"/>
      <c r="G13" s="293"/>
      <c r="H13" s="293">
        <f t="shared" si="0"/>
        <v>3000</v>
      </c>
      <c r="I13" s="293"/>
    </row>
    <row r="14" spans="1:9" ht="24" customHeight="1">
      <c r="A14" s="292" t="s">
        <v>1248</v>
      </c>
      <c r="B14" s="284" t="s">
        <v>1259</v>
      </c>
      <c r="C14" s="292" t="s">
        <v>1250</v>
      </c>
      <c r="D14" s="293">
        <v>3000</v>
      </c>
      <c r="E14" s="293"/>
      <c r="F14" s="293"/>
      <c r="G14" s="293"/>
      <c r="H14" s="293">
        <f t="shared" si="0"/>
        <v>3000</v>
      </c>
      <c r="I14" s="293"/>
    </row>
    <row r="15" spans="1:9" ht="24" customHeight="1">
      <c r="A15" s="292" t="s">
        <v>1248</v>
      </c>
      <c r="B15" s="284" t="s">
        <v>1260</v>
      </c>
      <c r="C15" s="292" t="s">
        <v>1250</v>
      </c>
      <c r="D15" s="293">
        <v>3600</v>
      </c>
      <c r="E15" s="293"/>
      <c r="F15" s="293"/>
      <c r="G15" s="293"/>
      <c r="H15" s="293">
        <f t="shared" si="0"/>
        <v>3600</v>
      </c>
      <c r="I15" s="293"/>
    </row>
    <row r="16" spans="1:9" ht="24" customHeight="1">
      <c r="A16" s="292" t="s">
        <v>1248</v>
      </c>
      <c r="B16" s="284" t="s">
        <v>1261</v>
      </c>
      <c r="C16" s="292" t="s">
        <v>1250</v>
      </c>
      <c r="D16" s="293">
        <v>4500</v>
      </c>
      <c r="E16" s="293"/>
      <c r="F16" s="293"/>
      <c r="G16" s="293"/>
      <c r="H16" s="293">
        <f t="shared" si="0"/>
        <v>4500</v>
      </c>
      <c r="I16" s="293"/>
    </row>
    <row r="17" spans="1:9" ht="24" customHeight="1">
      <c r="A17" s="292" t="s">
        <v>1248</v>
      </c>
      <c r="B17" s="284" t="s">
        <v>1262</v>
      </c>
      <c r="C17" s="292" t="s">
        <v>1250</v>
      </c>
      <c r="D17" s="293">
        <v>5000</v>
      </c>
      <c r="E17" s="293"/>
      <c r="F17" s="293"/>
      <c r="G17" s="293"/>
      <c r="H17" s="293">
        <f t="shared" si="0"/>
        <v>5000</v>
      </c>
      <c r="I17" s="293"/>
    </row>
    <row r="18" spans="1:9" ht="24" customHeight="1">
      <c r="A18" s="292" t="s">
        <v>1248</v>
      </c>
      <c r="B18" s="284" t="s">
        <v>1263</v>
      </c>
      <c r="C18" s="292" t="s">
        <v>1250</v>
      </c>
      <c r="D18" s="293">
        <v>6907.5</v>
      </c>
      <c r="E18" s="293"/>
      <c r="F18" s="293"/>
      <c r="G18" s="293"/>
      <c r="H18" s="293">
        <f t="shared" si="0"/>
        <v>6907.5</v>
      </c>
      <c r="I18" s="293"/>
    </row>
    <row r="19" spans="1:9" ht="24" customHeight="1">
      <c r="A19" s="292" t="s">
        <v>1248</v>
      </c>
      <c r="B19" s="284" t="s">
        <v>1264</v>
      </c>
      <c r="C19" s="292" t="s">
        <v>1250</v>
      </c>
      <c r="D19" s="293">
        <v>10000</v>
      </c>
      <c r="E19" s="293"/>
      <c r="F19" s="293"/>
      <c r="G19" s="293"/>
      <c r="H19" s="293">
        <f t="shared" si="0"/>
        <v>10000</v>
      </c>
      <c r="I19" s="293"/>
    </row>
    <row r="20" spans="1:9" ht="24" customHeight="1">
      <c r="A20" s="292" t="s">
        <v>1248</v>
      </c>
      <c r="B20" s="284" t="s">
        <v>1265</v>
      </c>
      <c r="C20" s="292" t="s">
        <v>1250</v>
      </c>
      <c r="D20" s="293">
        <v>10000</v>
      </c>
      <c r="E20" s="293"/>
      <c r="F20" s="293"/>
      <c r="G20" s="293"/>
      <c r="H20" s="293">
        <f t="shared" si="0"/>
        <v>10000</v>
      </c>
      <c r="I20" s="293"/>
    </row>
    <row r="21" spans="1:9" ht="24" customHeight="1">
      <c r="A21" s="292" t="s">
        <v>1248</v>
      </c>
      <c r="B21" s="284" t="s">
        <v>1266</v>
      </c>
      <c r="C21" s="292" t="s">
        <v>1250</v>
      </c>
      <c r="D21" s="293">
        <v>10050</v>
      </c>
      <c r="E21" s="293"/>
      <c r="F21" s="293"/>
      <c r="G21" s="293"/>
      <c r="H21" s="293">
        <f t="shared" si="0"/>
        <v>10050</v>
      </c>
      <c r="I21" s="293"/>
    </row>
    <row r="22" spans="1:9" ht="24" customHeight="1">
      <c r="A22" s="292" t="s">
        <v>1248</v>
      </c>
      <c r="B22" s="284" t="s">
        <v>1267</v>
      </c>
      <c r="C22" s="292" t="s">
        <v>1250</v>
      </c>
      <c r="D22" s="293">
        <v>15600</v>
      </c>
      <c r="E22" s="293"/>
      <c r="F22" s="293"/>
      <c r="G22" s="293"/>
      <c r="H22" s="293">
        <f t="shared" si="0"/>
        <v>15600</v>
      </c>
      <c r="I22" s="293"/>
    </row>
    <row r="23" spans="1:9" ht="24" customHeight="1">
      <c r="A23" s="292" t="s">
        <v>1248</v>
      </c>
      <c r="B23" s="287" t="s">
        <v>1268</v>
      </c>
      <c r="C23" s="292" t="s">
        <v>1250</v>
      </c>
      <c r="D23" s="293">
        <v>22671</v>
      </c>
      <c r="E23" s="293"/>
      <c r="F23" s="293"/>
      <c r="G23" s="293"/>
      <c r="H23" s="293">
        <f t="shared" si="0"/>
        <v>22671</v>
      </c>
      <c r="I23" s="293"/>
    </row>
    <row r="24" spans="1:9" ht="24" customHeight="1">
      <c r="A24" s="292" t="s">
        <v>1248</v>
      </c>
      <c r="B24" s="287" t="s">
        <v>1269</v>
      </c>
      <c r="C24" s="292" t="s">
        <v>1250</v>
      </c>
      <c r="D24" s="293">
        <v>350</v>
      </c>
      <c r="E24" s="293"/>
      <c r="F24" s="293"/>
      <c r="G24" s="293"/>
      <c r="H24" s="293">
        <f t="shared" si="0"/>
        <v>350</v>
      </c>
      <c r="I24" s="293"/>
    </row>
    <row r="25" spans="1:9" ht="24" customHeight="1">
      <c r="A25" s="292" t="s">
        <v>1248</v>
      </c>
      <c r="B25" s="289" t="s">
        <v>1270</v>
      </c>
      <c r="C25" s="292" t="s">
        <v>1250</v>
      </c>
      <c r="D25" s="293">
        <v>25000</v>
      </c>
      <c r="E25" s="293"/>
      <c r="F25" s="293"/>
      <c r="G25" s="293"/>
      <c r="H25" s="293">
        <f t="shared" si="0"/>
        <v>25000</v>
      </c>
      <c r="I25" s="293"/>
    </row>
    <row r="26" spans="1:9" ht="24" customHeight="1">
      <c r="A26" s="292" t="s">
        <v>1248</v>
      </c>
      <c r="B26" s="287" t="s">
        <v>1271</v>
      </c>
      <c r="C26" s="292" t="s">
        <v>1250</v>
      </c>
      <c r="D26" s="293">
        <v>34077</v>
      </c>
      <c r="E26" s="293"/>
      <c r="F26" s="293"/>
      <c r="G26" s="293"/>
      <c r="H26" s="293">
        <f t="shared" si="0"/>
        <v>34077</v>
      </c>
      <c r="I26" s="293"/>
    </row>
    <row r="27" spans="1:9" ht="24" customHeight="1">
      <c r="A27" s="292" t="s">
        <v>1248</v>
      </c>
      <c r="B27" s="287" t="s">
        <v>1272</v>
      </c>
      <c r="C27" s="292" t="s">
        <v>1250</v>
      </c>
      <c r="D27" s="293">
        <v>2000</v>
      </c>
      <c r="E27" s="293"/>
      <c r="F27" s="293"/>
      <c r="G27" s="293"/>
      <c r="H27" s="293">
        <f t="shared" si="0"/>
        <v>2000</v>
      </c>
      <c r="I27" s="293"/>
    </row>
    <row r="28" spans="1:9" ht="24" customHeight="1">
      <c r="A28" s="292" t="s">
        <v>1248</v>
      </c>
      <c r="B28" s="287" t="s">
        <v>1273</v>
      </c>
      <c r="C28" s="292" t="s">
        <v>1250</v>
      </c>
      <c r="D28" s="293">
        <v>4179</v>
      </c>
      <c r="E28" s="293"/>
      <c r="F28" s="293"/>
      <c r="G28" s="293"/>
      <c r="H28" s="293">
        <f t="shared" si="0"/>
        <v>4179</v>
      </c>
      <c r="I28" s="293"/>
    </row>
    <row r="29" spans="1:9" ht="24" customHeight="1">
      <c r="A29" s="292" t="s">
        <v>1248</v>
      </c>
      <c r="B29" s="287" t="s">
        <v>1274</v>
      </c>
      <c r="C29" s="292" t="s">
        <v>1250</v>
      </c>
      <c r="D29" s="293">
        <v>1000</v>
      </c>
      <c r="E29" s="293"/>
      <c r="F29" s="293"/>
      <c r="G29" s="293"/>
      <c r="H29" s="293">
        <f t="shared" si="0"/>
        <v>1000</v>
      </c>
      <c r="I29" s="293"/>
    </row>
    <row r="30" spans="1:9" ht="24" customHeight="1">
      <c r="A30" s="292" t="s">
        <v>1248</v>
      </c>
      <c r="B30" s="287" t="s">
        <v>1275</v>
      </c>
      <c r="C30" s="292" t="s">
        <v>1250</v>
      </c>
      <c r="D30" s="293">
        <v>16807</v>
      </c>
      <c r="E30" s="293"/>
      <c r="F30" s="293"/>
      <c r="G30" s="293"/>
      <c r="H30" s="293">
        <f t="shared" si="0"/>
        <v>16807</v>
      </c>
      <c r="I30" s="293"/>
    </row>
    <row r="31" spans="1:9" ht="24" customHeight="1">
      <c r="A31" s="292" t="s">
        <v>1248</v>
      </c>
      <c r="B31" s="287" t="s">
        <v>1276</v>
      </c>
      <c r="C31" s="292" t="s">
        <v>1250</v>
      </c>
      <c r="D31" s="293">
        <v>2700</v>
      </c>
      <c r="E31" s="293"/>
      <c r="F31" s="293"/>
      <c r="G31" s="293"/>
      <c r="H31" s="293">
        <f t="shared" si="0"/>
        <v>2700</v>
      </c>
      <c r="I31" s="293"/>
    </row>
    <row r="32" spans="1:9" ht="24" customHeight="1">
      <c r="A32" s="292" t="s">
        <v>1248</v>
      </c>
      <c r="B32" s="287" t="s">
        <v>1277</v>
      </c>
      <c r="C32" s="292" t="s">
        <v>1250</v>
      </c>
      <c r="D32" s="293">
        <v>50000</v>
      </c>
      <c r="E32" s="293"/>
      <c r="F32" s="293"/>
      <c r="G32" s="293"/>
      <c r="H32" s="293">
        <f t="shared" si="0"/>
        <v>50000</v>
      </c>
      <c r="I32" s="293"/>
    </row>
    <row r="33" spans="1:9" ht="24" customHeight="1">
      <c r="A33" s="292" t="s">
        <v>1248</v>
      </c>
      <c r="B33" s="287" t="s">
        <v>1278</v>
      </c>
      <c r="C33" s="292" t="s">
        <v>1250</v>
      </c>
      <c r="D33" s="293">
        <v>8000</v>
      </c>
      <c r="E33" s="293"/>
      <c r="F33" s="293"/>
      <c r="G33" s="293"/>
      <c r="H33" s="293">
        <f t="shared" si="0"/>
        <v>8000</v>
      </c>
      <c r="I33" s="293"/>
    </row>
    <row r="34" spans="1:9" ht="24" customHeight="1">
      <c r="A34" s="292" t="s">
        <v>1248</v>
      </c>
      <c r="B34" s="287" t="s">
        <v>1279</v>
      </c>
      <c r="C34" s="292" t="s">
        <v>1250</v>
      </c>
      <c r="D34" s="293">
        <v>17000</v>
      </c>
      <c r="E34" s="293"/>
      <c r="F34" s="293"/>
      <c r="G34" s="293"/>
      <c r="H34" s="293">
        <f t="shared" si="0"/>
        <v>17000</v>
      </c>
      <c r="I34" s="293"/>
    </row>
    <row r="35" spans="1:9" ht="24" customHeight="1">
      <c r="A35" s="292" t="s">
        <v>1248</v>
      </c>
      <c r="B35" s="287" t="s">
        <v>1280</v>
      </c>
      <c r="C35" s="292" t="s">
        <v>1250</v>
      </c>
      <c r="D35" s="293">
        <v>22189</v>
      </c>
      <c r="E35" s="293"/>
      <c r="F35" s="293"/>
      <c r="G35" s="293"/>
      <c r="H35" s="293">
        <f t="shared" si="0"/>
        <v>22189</v>
      </c>
      <c r="I35" s="293"/>
    </row>
    <row r="36" spans="1:9" ht="24" customHeight="1">
      <c r="A36" s="292" t="s">
        <v>1248</v>
      </c>
      <c r="B36" s="287" t="s">
        <v>1281</v>
      </c>
      <c r="C36" s="292" t="s">
        <v>1250</v>
      </c>
      <c r="D36" s="293">
        <v>47924</v>
      </c>
      <c r="E36" s="293"/>
      <c r="F36" s="293"/>
      <c r="G36" s="293"/>
      <c r="H36" s="293">
        <f t="shared" si="0"/>
        <v>47924</v>
      </c>
      <c r="I36" s="293"/>
    </row>
    <row r="37" spans="1:9" ht="24" customHeight="1">
      <c r="A37" s="292" t="s">
        <v>1248</v>
      </c>
      <c r="B37" s="294" t="s">
        <v>1282</v>
      </c>
      <c r="C37" s="292" t="s">
        <v>1250</v>
      </c>
      <c r="D37" s="293">
        <v>1300</v>
      </c>
      <c r="E37" s="293"/>
      <c r="F37" s="293"/>
      <c r="G37" s="293"/>
      <c r="H37" s="293">
        <f t="shared" si="0"/>
        <v>1300</v>
      </c>
      <c r="I37" s="293"/>
    </row>
    <row r="38" spans="1:9" ht="24" customHeight="1">
      <c r="A38" s="292" t="s">
        <v>1248</v>
      </c>
      <c r="B38" s="294" t="s">
        <v>1283</v>
      </c>
      <c r="C38" s="292" t="s">
        <v>1250</v>
      </c>
      <c r="D38" s="293">
        <v>25000</v>
      </c>
      <c r="E38" s="293"/>
      <c r="F38" s="293"/>
      <c r="G38" s="293"/>
      <c r="H38" s="293">
        <f t="shared" si="0"/>
        <v>25000</v>
      </c>
      <c r="I38" s="293"/>
    </row>
    <row r="39" spans="1:9" ht="24" customHeight="1">
      <c r="A39" s="292" t="s">
        <v>1248</v>
      </c>
      <c r="B39" s="294" t="s">
        <v>1284</v>
      </c>
      <c r="C39" s="292" t="s">
        <v>1250</v>
      </c>
      <c r="D39" s="293">
        <v>5370</v>
      </c>
      <c r="E39" s="293"/>
      <c r="F39" s="293"/>
      <c r="G39" s="293"/>
      <c r="H39" s="293">
        <f t="shared" si="0"/>
        <v>5370</v>
      </c>
      <c r="I39" s="293"/>
    </row>
    <row r="40" spans="1:9" ht="24" customHeight="1">
      <c r="A40" s="292" t="s">
        <v>1248</v>
      </c>
      <c r="B40" s="294" t="s">
        <v>1285</v>
      </c>
      <c r="C40" s="292" t="s">
        <v>1250</v>
      </c>
      <c r="D40" s="293">
        <v>10630</v>
      </c>
      <c r="E40" s="293"/>
      <c r="F40" s="293"/>
      <c r="G40" s="293"/>
      <c r="H40" s="293">
        <f t="shared" si="0"/>
        <v>10630</v>
      </c>
      <c r="I40" s="293"/>
    </row>
    <row r="41" spans="1:9" ht="24" customHeight="1">
      <c r="A41" s="292" t="s">
        <v>1248</v>
      </c>
      <c r="B41" s="294" t="s">
        <v>1286</v>
      </c>
      <c r="C41" s="292" t="s">
        <v>1250</v>
      </c>
      <c r="D41" s="293">
        <v>16486</v>
      </c>
      <c r="E41" s="293"/>
      <c r="F41" s="293"/>
      <c r="G41" s="293"/>
      <c r="H41" s="293">
        <f t="shared" si="0"/>
        <v>16486</v>
      </c>
      <c r="I41" s="293"/>
    </row>
    <row r="42" spans="1:9" ht="24" customHeight="1">
      <c r="A42" s="295" t="s">
        <v>1248</v>
      </c>
      <c r="B42" s="141" t="s">
        <v>1287</v>
      </c>
      <c r="C42" s="292" t="s">
        <v>1250</v>
      </c>
      <c r="D42" s="293">
        <v>70000</v>
      </c>
      <c r="E42" s="293"/>
      <c r="F42" s="293"/>
      <c r="G42" s="293"/>
      <c r="H42" s="293">
        <f t="shared" si="0"/>
        <v>70000</v>
      </c>
      <c r="I42" s="293"/>
    </row>
    <row r="43" spans="1:9" ht="24" customHeight="1">
      <c r="A43" s="295" t="s">
        <v>1248</v>
      </c>
      <c r="B43" s="141" t="s">
        <v>1288</v>
      </c>
      <c r="C43" s="292" t="s">
        <v>1250</v>
      </c>
      <c r="D43" s="293">
        <v>1100</v>
      </c>
      <c r="E43" s="293"/>
      <c r="F43" s="293"/>
      <c r="G43" s="293"/>
      <c r="H43" s="293">
        <f t="shared" si="0"/>
        <v>1100</v>
      </c>
      <c r="I43" s="293"/>
    </row>
    <row r="44" spans="1:9" ht="24" customHeight="1">
      <c r="A44" s="295" t="s">
        <v>1248</v>
      </c>
      <c r="B44" s="141" t="s">
        <v>1289</v>
      </c>
      <c r="C44" s="292" t="s">
        <v>1250</v>
      </c>
      <c r="D44" s="293">
        <v>489</v>
      </c>
      <c r="E44" s="293"/>
      <c r="F44" s="293"/>
      <c r="G44" s="293"/>
      <c r="H44" s="293">
        <f t="shared" si="0"/>
        <v>489</v>
      </c>
      <c r="I44" s="293"/>
    </row>
    <row r="45" spans="1:9" ht="24" customHeight="1">
      <c r="A45" s="295" t="s">
        <v>1248</v>
      </c>
      <c r="B45" s="141" t="s">
        <v>1290</v>
      </c>
      <c r="C45" s="292" t="s">
        <v>1250</v>
      </c>
      <c r="D45" s="293"/>
      <c r="E45" s="293">
        <v>30000</v>
      </c>
      <c r="F45" s="293"/>
      <c r="G45" s="293"/>
      <c r="H45" s="293">
        <f>E45</f>
        <v>30000</v>
      </c>
      <c r="I45" s="293"/>
    </row>
    <row r="46" spans="1:9" ht="24" customHeight="1">
      <c r="A46" s="295" t="s">
        <v>1248</v>
      </c>
      <c r="B46" s="141" t="s">
        <v>1291</v>
      </c>
      <c r="C46" s="292" t="s">
        <v>1250</v>
      </c>
      <c r="D46" s="293"/>
      <c r="E46" s="293">
        <v>45000</v>
      </c>
      <c r="F46" s="293"/>
      <c r="G46" s="293"/>
      <c r="H46" s="293">
        <f>E46</f>
        <v>45000</v>
      </c>
      <c r="I46" s="293"/>
    </row>
    <row r="47" spans="1:9" ht="24" customHeight="1">
      <c r="A47" s="292" t="s">
        <v>1248</v>
      </c>
      <c r="B47" s="296" t="s">
        <v>1292</v>
      </c>
      <c r="C47" s="292" t="s">
        <v>1250</v>
      </c>
      <c r="D47" s="297"/>
      <c r="E47" s="293">
        <v>20000</v>
      </c>
      <c r="F47" s="293"/>
      <c r="G47" s="293"/>
      <c r="H47" s="293">
        <v>20000</v>
      </c>
      <c r="I47" s="298"/>
    </row>
  </sheetData>
  <sheetProtection/>
  <mergeCells count="2">
    <mergeCell ref="A1:I1"/>
    <mergeCell ref="A2:H2"/>
  </mergeCells>
  <dataValidations count="1">
    <dataValidation allowBlank="1" showInputMessage="1" showErrorMessage="1" promptTitle="提示" prompt="债务名称请与表1B保持一致。" sqref="B22 B23 B30 B34:B35"/>
  </dataValidations>
  <hyperlinks>
    <hyperlink ref="A47" display="永嘉县财政局"/>
    <hyperlink ref="B47" display="2019年浙江省政府一般债券（六期）"/>
  </hyperlinks>
  <printOptions/>
  <pageMargins left="0.75" right="0.75" top="1" bottom="1" header="0.51" footer="0.51"/>
  <pageSetup horizontalDpi="1200" verticalDpi="12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1" width="13.50390625" style="277" customWidth="1"/>
    <col min="2" max="2" width="39.50390625" style="110" customWidth="1"/>
    <col min="3" max="3" width="9.00390625" style="110" customWidth="1"/>
    <col min="4" max="4" width="8.875" style="278" customWidth="1"/>
    <col min="5" max="5" width="9.25390625" style="278" customWidth="1"/>
    <col min="6" max="6" width="9.875" style="278" customWidth="1"/>
    <col min="7" max="7" width="9.625" style="278" customWidth="1"/>
    <col min="8" max="8" width="8.625" style="278" customWidth="1"/>
    <col min="9" max="9" width="9.50390625" style="278" customWidth="1"/>
    <col min="10" max="16384" width="9.00390625" style="110" customWidth="1"/>
  </cols>
  <sheetData>
    <row r="1" spans="1:9" s="276" customFormat="1" ht="27.75" customHeight="1">
      <c r="A1" s="279" t="s">
        <v>1293</v>
      </c>
      <c r="B1" s="279"/>
      <c r="C1" s="279"/>
      <c r="D1" s="279"/>
      <c r="E1" s="279"/>
      <c r="F1" s="279"/>
      <c r="G1" s="279"/>
      <c r="H1" s="279"/>
      <c r="I1" s="279"/>
    </row>
    <row r="2" spans="1:9" s="276" customFormat="1" ht="27.75" customHeight="1">
      <c r="A2" s="280"/>
      <c r="B2" s="281"/>
      <c r="C2" s="281"/>
      <c r="D2" s="281"/>
      <c r="E2" s="281"/>
      <c r="F2" s="281"/>
      <c r="G2" s="281"/>
      <c r="H2" s="110"/>
      <c r="I2" s="281" t="s">
        <v>34</v>
      </c>
    </row>
    <row r="3" spans="1:9" s="276" customFormat="1" ht="33" customHeight="1">
      <c r="A3" s="282" t="s">
        <v>1239</v>
      </c>
      <c r="B3" s="282" t="s">
        <v>1240</v>
      </c>
      <c r="C3" s="282" t="s">
        <v>1241</v>
      </c>
      <c r="D3" s="282" t="s">
        <v>1242</v>
      </c>
      <c r="E3" s="282" t="s">
        <v>1243</v>
      </c>
      <c r="F3" s="282" t="s">
        <v>1244</v>
      </c>
      <c r="G3" s="282" t="s">
        <v>1245</v>
      </c>
      <c r="H3" s="282" t="s">
        <v>1246</v>
      </c>
      <c r="I3" s="282" t="s">
        <v>1247</v>
      </c>
    </row>
    <row r="4" spans="1:9" s="276" customFormat="1" ht="27.75" customHeight="1">
      <c r="A4" s="283" t="s">
        <v>1094</v>
      </c>
      <c r="B4" s="284"/>
      <c r="C4" s="283"/>
      <c r="D4" s="285">
        <f>SUM(D5:D16)</f>
        <v>149164</v>
      </c>
      <c r="E4" s="285">
        <f>SUM(E5:E16)</f>
        <v>45000</v>
      </c>
      <c r="F4" s="285"/>
      <c r="G4" s="285"/>
      <c r="H4" s="285">
        <f>SUM(H5:H16)</f>
        <v>194164</v>
      </c>
      <c r="I4" s="285">
        <v>194200</v>
      </c>
    </row>
    <row r="5" spans="1:9" s="276" customFormat="1" ht="24" customHeight="1">
      <c r="A5" s="286" t="s">
        <v>1248</v>
      </c>
      <c r="B5" s="287" t="s">
        <v>1294</v>
      </c>
      <c r="C5" s="283" t="s">
        <v>1295</v>
      </c>
      <c r="D5" s="288">
        <v>6900</v>
      </c>
      <c r="E5" s="288"/>
      <c r="F5" s="285"/>
      <c r="G5" s="285"/>
      <c r="H5" s="288">
        <f aca="true" t="shared" si="0" ref="H5:H13">D5</f>
        <v>6900</v>
      </c>
      <c r="I5" s="288"/>
    </row>
    <row r="6" spans="1:9" s="276" customFormat="1" ht="24" customHeight="1">
      <c r="A6" s="286" t="s">
        <v>1248</v>
      </c>
      <c r="B6" s="287" t="s">
        <v>1296</v>
      </c>
      <c r="C6" s="283" t="s">
        <v>1295</v>
      </c>
      <c r="D6" s="288">
        <v>5000</v>
      </c>
      <c r="E6" s="288"/>
      <c r="F6" s="285"/>
      <c r="G6" s="285"/>
      <c r="H6" s="288">
        <f t="shared" si="0"/>
        <v>5000</v>
      </c>
      <c r="I6" s="288"/>
    </row>
    <row r="7" spans="1:9" s="276" customFormat="1" ht="24" customHeight="1">
      <c r="A7" s="286" t="s">
        <v>1248</v>
      </c>
      <c r="B7" s="287" t="s">
        <v>1297</v>
      </c>
      <c r="C7" s="283" t="s">
        <v>1295</v>
      </c>
      <c r="D7" s="288">
        <v>10000</v>
      </c>
      <c r="E7" s="288"/>
      <c r="F7" s="285"/>
      <c r="G7" s="285"/>
      <c r="H7" s="288">
        <f t="shared" si="0"/>
        <v>10000</v>
      </c>
      <c r="I7" s="288"/>
    </row>
    <row r="8" spans="1:9" s="276" customFormat="1" ht="24" customHeight="1">
      <c r="A8" s="286" t="s">
        <v>1248</v>
      </c>
      <c r="B8" s="287" t="s">
        <v>1298</v>
      </c>
      <c r="C8" s="283" t="s">
        <v>1295</v>
      </c>
      <c r="D8" s="288">
        <v>27100</v>
      </c>
      <c r="E8" s="288"/>
      <c r="F8" s="285"/>
      <c r="G8" s="285"/>
      <c r="H8" s="288">
        <f t="shared" si="0"/>
        <v>27100</v>
      </c>
      <c r="I8" s="288"/>
    </row>
    <row r="9" spans="1:9" s="276" customFormat="1" ht="24" customHeight="1">
      <c r="A9" s="286" t="s">
        <v>1248</v>
      </c>
      <c r="B9" s="287" t="s">
        <v>1299</v>
      </c>
      <c r="C9" s="283" t="s">
        <v>1295</v>
      </c>
      <c r="D9" s="288">
        <v>10700</v>
      </c>
      <c r="E9" s="288"/>
      <c r="F9" s="285"/>
      <c r="G9" s="285"/>
      <c r="H9" s="288">
        <f t="shared" si="0"/>
        <v>10700</v>
      </c>
      <c r="I9" s="288"/>
    </row>
    <row r="10" spans="1:9" ht="24" customHeight="1">
      <c r="A10" s="286" t="s">
        <v>1248</v>
      </c>
      <c r="B10" s="284" t="s">
        <v>1300</v>
      </c>
      <c r="C10" s="283" t="s">
        <v>1295</v>
      </c>
      <c r="D10" s="288">
        <v>30000</v>
      </c>
      <c r="E10" s="288"/>
      <c r="F10" s="288"/>
      <c r="G10" s="288"/>
      <c r="H10" s="288">
        <f t="shared" si="0"/>
        <v>30000</v>
      </c>
      <c r="I10" s="288"/>
    </row>
    <row r="11" spans="1:9" ht="24" customHeight="1">
      <c r="A11" s="286" t="s">
        <v>1248</v>
      </c>
      <c r="B11" s="284" t="s">
        <v>1301</v>
      </c>
      <c r="C11" s="283" t="s">
        <v>1295</v>
      </c>
      <c r="D11" s="288">
        <v>22464</v>
      </c>
      <c r="E11" s="288"/>
      <c r="F11" s="288"/>
      <c r="G11" s="288"/>
      <c r="H11" s="288">
        <f t="shared" si="0"/>
        <v>22464</v>
      </c>
      <c r="I11" s="288"/>
    </row>
    <row r="12" spans="1:9" ht="25.5" customHeight="1">
      <c r="A12" s="286" t="s">
        <v>1248</v>
      </c>
      <c r="B12" s="287" t="s">
        <v>1302</v>
      </c>
      <c r="C12" s="283" t="s">
        <v>1295</v>
      </c>
      <c r="D12" s="288">
        <v>20000</v>
      </c>
      <c r="E12" s="288"/>
      <c r="F12" s="288"/>
      <c r="G12" s="288"/>
      <c r="H12" s="288">
        <f t="shared" si="0"/>
        <v>20000</v>
      </c>
      <c r="I12" s="288"/>
    </row>
    <row r="13" spans="1:9" ht="24" customHeight="1">
      <c r="A13" s="286" t="s">
        <v>1248</v>
      </c>
      <c r="B13" s="289" t="s">
        <v>1303</v>
      </c>
      <c r="C13" s="283" t="s">
        <v>1295</v>
      </c>
      <c r="D13" s="288">
        <v>17000</v>
      </c>
      <c r="E13" s="288"/>
      <c r="F13" s="288"/>
      <c r="G13" s="288"/>
      <c r="H13" s="288">
        <f t="shared" si="0"/>
        <v>17000</v>
      </c>
      <c r="I13" s="288"/>
    </row>
    <row r="14" spans="1:9" ht="27.75" customHeight="1">
      <c r="A14" s="286" t="s">
        <v>1248</v>
      </c>
      <c r="B14" s="289" t="s">
        <v>1304</v>
      </c>
      <c r="C14" s="283" t="s">
        <v>1295</v>
      </c>
      <c r="D14" s="288"/>
      <c r="E14" s="288">
        <v>20000</v>
      </c>
      <c r="F14" s="288"/>
      <c r="G14" s="288"/>
      <c r="H14" s="288">
        <f>E14</f>
        <v>20000</v>
      </c>
      <c r="I14" s="288"/>
    </row>
    <row r="15" spans="1:9" ht="27" customHeight="1">
      <c r="A15" s="286" t="s">
        <v>1248</v>
      </c>
      <c r="B15" s="289" t="s">
        <v>1305</v>
      </c>
      <c r="C15" s="283" t="s">
        <v>1295</v>
      </c>
      <c r="D15" s="288"/>
      <c r="E15" s="288">
        <v>10000</v>
      </c>
      <c r="F15" s="288"/>
      <c r="G15" s="288"/>
      <c r="H15" s="288">
        <f>E15</f>
        <v>10000</v>
      </c>
      <c r="I15" s="288"/>
    </row>
    <row r="16" spans="1:9" ht="28.5" customHeight="1">
      <c r="A16" s="286" t="s">
        <v>1248</v>
      </c>
      <c r="B16" s="289" t="s">
        <v>1306</v>
      </c>
      <c r="C16" s="283" t="s">
        <v>1295</v>
      </c>
      <c r="D16" s="290"/>
      <c r="E16" s="288">
        <v>15000</v>
      </c>
      <c r="F16" s="288"/>
      <c r="G16" s="288"/>
      <c r="H16" s="288">
        <v>15000</v>
      </c>
      <c r="I16" s="290"/>
    </row>
  </sheetData>
  <sheetProtection/>
  <mergeCells count="1">
    <mergeCell ref="A1:I1"/>
  </mergeCells>
  <printOptions/>
  <pageMargins left="0.75" right="0.75" top="1" bottom="1" header="0.51" footer="0.51"/>
  <pageSetup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view="pageBreakPreview" zoomScaleSheetLayoutView="100" workbookViewId="0" topLeftCell="A1">
      <pane xSplit="1" ySplit="3" topLeftCell="B4" activePane="bottomRight" state="frozen"/>
      <selection pane="bottomRight" activeCell="A17" sqref="A17"/>
    </sheetView>
  </sheetViews>
  <sheetFormatPr defaultColWidth="9.00390625" defaultRowHeight="14.25"/>
  <cols>
    <col min="1" max="1" width="35.00390625" style="264" customWidth="1"/>
    <col min="2" max="3" width="14.25390625" style="264" customWidth="1"/>
    <col min="4" max="4" width="13.125" style="264" customWidth="1"/>
    <col min="5" max="16384" width="9.00390625" style="264" customWidth="1"/>
  </cols>
  <sheetData>
    <row r="1" spans="1:4" ht="39.75" customHeight="1">
      <c r="A1" s="111" t="s">
        <v>1307</v>
      </c>
      <c r="B1" s="111"/>
      <c r="C1" s="111"/>
      <c r="D1" s="111"/>
    </row>
    <row r="2" spans="1:4" ht="30" customHeight="1">
      <c r="A2" s="265"/>
      <c r="B2" s="265"/>
      <c r="C2" s="266" t="s">
        <v>1</v>
      </c>
      <c r="D2" s="266"/>
    </row>
    <row r="3" spans="1:4" s="264" customFormat="1" ht="25.5" customHeight="1">
      <c r="A3" s="154" t="s">
        <v>2</v>
      </c>
      <c r="B3" s="154" t="s">
        <v>1308</v>
      </c>
      <c r="C3" s="154" t="s">
        <v>1309</v>
      </c>
      <c r="D3" s="154" t="s">
        <v>7</v>
      </c>
    </row>
    <row r="4" spans="1:5" ht="21" customHeight="1">
      <c r="A4" s="116" t="s">
        <v>8</v>
      </c>
      <c r="B4" s="267">
        <f>SUM(B5:B17)</f>
        <v>330500</v>
      </c>
      <c r="C4" s="267">
        <f>SUM(C5:C18)</f>
        <v>306560</v>
      </c>
      <c r="D4" s="268">
        <f>B4/C4*100-100</f>
        <v>7.809237995824631</v>
      </c>
      <c r="E4" s="269"/>
    </row>
    <row r="5" spans="1:5" ht="21" customHeight="1">
      <c r="A5" s="270" t="s">
        <v>9</v>
      </c>
      <c r="B5" s="267">
        <v>160600</v>
      </c>
      <c r="C5" s="267">
        <v>138984</v>
      </c>
      <c r="D5" s="268">
        <f aca="true" t="shared" si="0" ref="D5:D27">B5/C5*100-100</f>
        <v>15.552869395038286</v>
      </c>
      <c r="E5" s="269"/>
    </row>
    <row r="6" spans="1:5" ht="21" customHeight="1">
      <c r="A6" s="270" t="s">
        <v>10</v>
      </c>
      <c r="B6" s="267">
        <v>42580</v>
      </c>
      <c r="C6" s="267">
        <v>48042</v>
      </c>
      <c r="D6" s="268">
        <f t="shared" si="0"/>
        <v>-11.369218600391335</v>
      </c>
      <c r="E6" s="269"/>
    </row>
    <row r="7" spans="1:5" ht="21" customHeight="1">
      <c r="A7" s="270" t="s">
        <v>11</v>
      </c>
      <c r="B7" s="267">
        <v>10800</v>
      </c>
      <c r="C7" s="267">
        <v>10352</v>
      </c>
      <c r="D7" s="268">
        <f t="shared" si="0"/>
        <v>4.327666151468307</v>
      </c>
      <c r="E7" s="269"/>
    </row>
    <row r="8" spans="1:5" ht="21" customHeight="1">
      <c r="A8" s="270" t="s">
        <v>1310</v>
      </c>
      <c r="B8" s="267">
        <v>20</v>
      </c>
      <c r="C8" s="267">
        <v>42</v>
      </c>
      <c r="D8" s="268">
        <f t="shared" si="0"/>
        <v>-52.38095238095239</v>
      </c>
      <c r="E8" s="269"/>
    </row>
    <row r="9" spans="1:5" ht="21" customHeight="1">
      <c r="A9" s="270" t="s">
        <v>13</v>
      </c>
      <c r="B9" s="267">
        <v>18000</v>
      </c>
      <c r="C9" s="267">
        <v>15320</v>
      </c>
      <c r="D9" s="268">
        <f t="shared" si="0"/>
        <v>17.493472584856406</v>
      </c>
      <c r="E9" s="269"/>
    </row>
    <row r="10" spans="1:5" ht="21" customHeight="1">
      <c r="A10" s="270" t="s">
        <v>1311</v>
      </c>
      <c r="B10" s="267">
        <v>10600</v>
      </c>
      <c r="C10" s="267">
        <v>9821</v>
      </c>
      <c r="D10" s="268">
        <f t="shared" si="0"/>
        <v>7.9319824865085025</v>
      </c>
      <c r="E10" s="269"/>
    </row>
    <row r="11" spans="1:5" ht="21" customHeight="1">
      <c r="A11" s="270" t="s">
        <v>1312</v>
      </c>
      <c r="B11" s="267">
        <v>4100</v>
      </c>
      <c r="C11" s="267">
        <v>3962</v>
      </c>
      <c r="D11" s="268">
        <f t="shared" si="0"/>
        <v>3.483089348813735</v>
      </c>
      <c r="E11" s="269"/>
    </row>
    <row r="12" spans="1:5" ht="21" customHeight="1">
      <c r="A12" s="270" t="s">
        <v>1313</v>
      </c>
      <c r="B12" s="267">
        <v>3500</v>
      </c>
      <c r="C12" s="267">
        <v>2971</v>
      </c>
      <c r="D12" s="268">
        <f t="shared" si="0"/>
        <v>17.80545270952541</v>
      </c>
      <c r="E12" s="269"/>
    </row>
    <row r="13" spans="1:5" ht="21" customHeight="1">
      <c r="A13" s="270" t="s">
        <v>1314</v>
      </c>
      <c r="B13" s="267">
        <v>43700</v>
      </c>
      <c r="C13" s="267">
        <v>18968</v>
      </c>
      <c r="D13" s="268">
        <f t="shared" si="0"/>
        <v>130.3880219316744</v>
      </c>
      <c r="E13" s="269"/>
    </row>
    <row r="14" spans="1:5" ht="21" customHeight="1">
      <c r="A14" s="270" t="s">
        <v>1315</v>
      </c>
      <c r="B14" s="267">
        <v>7000</v>
      </c>
      <c r="C14" s="267">
        <v>6936</v>
      </c>
      <c r="D14" s="268">
        <f t="shared" si="0"/>
        <v>0.9227220299884635</v>
      </c>
      <c r="E14" s="269"/>
    </row>
    <row r="15" spans="1:5" ht="21" customHeight="1">
      <c r="A15" s="116" t="s">
        <v>1316</v>
      </c>
      <c r="B15" s="267">
        <v>3500</v>
      </c>
      <c r="C15" s="267">
        <v>13732</v>
      </c>
      <c r="D15" s="268">
        <f t="shared" si="0"/>
        <v>-74.51208855228663</v>
      </c>
      <c r="E15" s="269"/>
    </row>
    <row r="16" spans="1:5" ht="21" customHeight="1">
      <c r="A16" s="116" t="s">
        <v>1317</v>
      </c>
      <c r="B16" s="267">
        <v>25500</v>
      </c>
      <c r="C16" s="267">
        <v>36980</v>
      </c>
      <c r="D16" s="268">
        <f t="shared" si="0"/>
        <v>-31.043807463493778</v>
      </c>
      <c r="E16" s="269"/>
    </row>
    <row r="17" spans="1:5" ht="21" customHeight="1">
      <c r="A17" s="261" t="s">
        <v>21</v>
      </c>
      <c r="B17" s="267">
        <v>600</v>
      </c>
      <c r="C17" s="267">
        <v>490</v>
      </c>
      <c r="D17" s="268"/>
      <c r="E17" s="269"/>
    </row>
    <row r="18" spans="1:5" ht="21" customHeight="1">
      <c r="A18" s="116" t="s">
        <v>22</v>
      </c>
      <c r="B18" s="267"/>
      <c r="C18" s="267">
        <v>-40</v>
      </c>
      <c r="D18" s="268"/>
      <c r="E18" s="269"/>
    </row>
    <row r="19" spans="1:5" ht="21" customHeight="1">
      <c r="A19" s="116" t="s">
        <v>23</v>
      </c>
      <c r="B19" s="267">
        <f>SUM(B21:B27)</f>
        <v>96400</v>
      </c>
      <c r="C19" s="267">
        <f>SUM(C21:C27)</f>
        <v>88705</v>
      </c>
      <c r="D19" s="268">
        <f t="shared" si="0"/>
        <v>8.674821036018272</v>
      </c>
      <c r="E19" s="269"/>
    </row>
    <row r="20" spans="1:5" ht="21" customHeight="1">
      <c r="A20" s="116" t="s">
        <v>24</v>
      </c>
      <c r="B20" s="267">
        <f>SUM(B21:B22)</f>
        <v>67750</v>
      </c>
      <c r="C20" s="267">
        <f>SUM(C21:C22)</f>
        <v>60100</v>
      </c>
      <c r="D20" s="268">
        <f t="shared" si="0"/>
        <v>12.72878535773711</v>
      </c>
      <c r="E20" s="269"/>
    </row>
    <row r="21" spans="1:5" ht="21" customHeight="1">
      <c r="A21" s="116" t="s">
        <v>25</v>
      </c>
      <c r="B21" s="267">
        <v>8250</v>
      </c>
      <c r="C21" s="267">
        <v>8079</v>
      </c>
      <c r="D21" s="268">
        <f t="shared" si="0"/>
        <v>2.1165985889342664</v>
      </c>
      <c r="E21" s="269"/>
    </row>
    <row r="22" spans="1:5" ht="21" customHeight="1">
      <c r="A22" s="116" t="s">
        <v>1318</v>
      </c>
      <c r="B22" s="267">
        <v>59500</v>
      </c>
      <c r="C22" s="267">
        <v>52021</v>
      </c>
      <c r="D22" s="268">
        <f t="shared" si="0"/>
        <v>14.376886257472961</v>
      </c>
      <c r="E22" s="269"/>
    </row>
    <row r="23" spans="1:5" ht="21" customHeight="1">
      <c r="A23" s="116" t="s">
        <v>1319</v>
      </c>
      <c r="B23" s="267">
        <v>11000</v>
      </c>
      <c r="C23" s="267">
        <v>11615</v>
      </c>
      <c r="D23" s="268">
        <f t="shared" si="0"/>
        <v>-5.294877313818333</v>
      </c>
      <c r="E23" s="269"/>
    </row>
    <row r="24" spans="1:5" ht="21" customHeight="1">
      <c r="A24" s="116" t="s">
        <v>28</v>
      </c>
      <c r="B24" s="267">
        <v>13000</v>
      </c>
      <c r="C24" s="267">
        <v>12447</v>
      </c>
      <c r="D24" s="268">
        <f t="shared" si="0"/>
        <v>4.4428376315577935</v>
      </c>
      <c r="E24" s="269"/>
    </row>
    <row r="25" spans="1:5" ht="21" customHeight="1">
      <c r="A25" s="116" t="s">
        <v>29</v>
      </c>
      <c r="B25" s="267">
        <v>-1350</v>
      </c>
      <c r="C25" s="267">
        <v>-1350</v>
      </c>
      <c r="D25" s="268">
        <f t="shared" si="0"/>
        <v>0</v>
      </c>
      <c r="E25" s="269"/>
    </row>
    <row r="26" spans="1:5" ht="21" customHeight="1">
      <c r="A26" s="116" t="s">
        <v>30</v>
      </c>
      <c r="B26" s="267">
        <v>4500</v>
      </c>
      <c r="C26" s="267">
        <v>4378</v>
      </c>
      <c r="D26" s="268">
        <f t="shared" si="0"/>
        <v>2.7866605756053104</v>
      </c>
      <c r="E26" s="269"/>
    </row>
    <row r="27" spans="1:5" ht="21" customHeight="1">
      <c r="A27" s="116" t="s">
        <v>31</v>
      </c>
      <c r="B27" s="267">
        <v>1500</v>
      </c>
      <c r="C27" s="267">
        <v>1515</v>
      </c>
      <c r="D27" s="268">
        <f t="shared" si="0"/>
        <v>-0.9900990099009874</v>
      </c>
      <c r="E27" s="269"/>
    </row>
    <row r="28" spans="1:5" ht="21" customHeight="1">
      <c r="A28" s="116"/>
      <c r="B28" s="267"/>
      <c r="C28" s="267"/>
      <c r="D28" s="268"/>
      <c r="E28" s="269"/>
    </row>
    <row r="29" spans="1:5" ht="21" customHeight="1">
      <c r="A29" s="116"/>
      <c r="B29" s="267"/>
      <c r="C29" s="267"/>
      <c r="D29" s="268"/>
      <c r="E29" s="269"/>
    </row>
    <row r="30" spans="1:5" ht="21" customHeight="1">
      <c r="A30" s="271" t="s">
        <v>1320</v>
      </c>
      <c r="B30" s="267">
        <f>B4+B19</f>
        <v>426900</v>
      </c>
      <c r="C30" s="267">
        <f>C4+C19</f>
        <v>395265</v>
      </c>
      <c r="D30" s="268">
        <f>B30/C30*100-100</f>
        <v>8.003491328602323</v>
      </c>
      <c r="E30" s="269"/>
    </row>
    <row r="31" spans="1:5" ht="19.5" customHeight="1">
      <c r="A31" s="272"/>
      <c r="B31" s="272"/>
      <c r="C31" s="272"/>
      <c r="D31" s="272"/>
      <c r="E31" s="269"/>
    </row>
    <row r="32" spans="1:4" ht="26.25" customHeight="1">
      <c r="A32" s="273" t="s">
        <v>1321</v>
      </c>
      <c r="B32" s="273"/>
      <c r="C32" s="274"/>
      <c r="D32" s="273"/>
    </row>
    <row r="33" spans="1:4" ht="14.25" customHeight="1">
      <c r="A33" s="275" t="s">
        <v>1322</v>
      </c>
      <c r="B33" s="275"/>
      <c r="C33" s="275"/>
      <c r="D33" s="275"/>
    </row>
  </sheetData>
  <sheetProtection/>
  <mergeCells count="4">
    <mergeCell ref="A1:D1"/>
    <mergeCell ref="C2:D2"/>
    <mergeCell ref="A31:D31"/>
    <mergeCell ref="A33:D33"/>
  </mergeCells>
  <printOptions horizontalCentered="1"/>
  <pageMargins left="0.75" right="0.75" top="0.79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Zeros="0" workbookViewId="0" topLeftCell="A16">
      <selection activeCell="J21" sqref="J21"/>
    </sheetView>
  </sheetViews>
  <sheetFormatPr defaultColWidth="14.50390625" defaultRowHeight="23.25" customHeight="1"/>
  <cols>
    <col min="1" max="1" width="33.375" style="257" customWidth="1"/>
    <col min="2" max="4" width="14.25390625" style="258" customWidth="1"/>
    <col min="5" max="5" width="25.375" style="258" hidden="1" customWidth="1"/>
    <col min="6" max="7" width="14.50390625" style="258" hidden="1" customWidth="1"/>
    <col min="8" max="9" width="14.50390625" style="258" customWidth="1"/>
    <col min="10" max="10" width="29.875" style="258" customWidth="1"/>
    <col min="11" max="16384" width="14.50390625" style="258" customWidth="1"/>
  </cols>
  <sheetData>
    <row r="1" spans="1:4" ht="39.75" customHeight="1">
      <c r="A1" s="259" t="s">
        <v>1323</v>
      </c>
      <c r="B1" s="259"/>
      <c r="C1" s="259"/>
      <c r="D1" s="259"/>
    </row>
    <row r="2" ht="30" customHeight="1">
      <c r="D2" s="256" t="s">
        <v>34</v>
      </c>
    </row>
    <row r="3" spans="1:4" s="255" customFormat="1" ht="23.25" customHeight="1">
      <c r="A3" s="260" t="s">
        <v>2</v>
      </c>
      <c r="B3" s="260" t="s">
        <v>1308</v>
      </c>
      <c r="C3" s="154" t="s">
        <v>6</v>
      </c>
      <c r="D3" s="260" t="s">
        <v>7</v>
      </c>
    </row>
    <row r="4" spans="1:7" s="256" customFormat="1" ht="23.25" customHeight="1">
      <c r="A4" s="261" t="s">
        <v>35</v>
      </c>
      <c r="B4" s="157">
        <v>106559</v>
      </c>
      <c r="C4" s="157">
        <v>100367</v>
      </c>
      <c r="D4" s="158">
        <f aca="true" t="shared" si="0" ref="D4:D22">B4/C4*100-100</f>
        <v>6.169358454472089</v>
      </c>
      <c r="F4" s="256" t="s">
        <v>35</v>
      </c>
      <c r="G4" s="256">
        <v>100367</v>
      </c>
    </row>
    <row r="5" spans="1:7" s="256" customFormat="1" ht="23.25" customHeight="1">
      <c r="A5" s="261" t="s">
        <v>36</v>
      </c>
      <c r="B5" s="157">
        <v>505</v>
      </c>
      <c r="C5" s="157">
        <v>518</v>
      </c>
      <c r="D5" s="158">
        <f t="shared" si="0"/>
        <v>-2.5096525096525113</v>
      </c>
      <c r="F5" s="256" t="s">
        <v>36</v>
      </c>
      <c r="G5" s="256">
        <v>518</v>
      </c>
    </row>
    <row r="6" spans="1:7" s="256" customFormat="1" ht="23.25" customHeight="1">
      <c r="A6" s="261" t="s">
        <v>37</v>
      </c>
      <c r="B6" s="157">
        <v>53270</v>
      </c>
      <c r="C6" s="157">
        <v>54154</v>
      </c>
      <c r="D6" s="158">
        <f t="shared" si="0"/>
        <v>-1.6323817261882851</v>
      </c>
      <c r="F6" s="256" t="s">
        <v>37</v>
      </c>
      <c r="G6" s="256">
        <v>54154</v>
      </c>
    </row>
    <row r="7" spans="1:7" s="256" customFormat="1" ht="23.25" customHeight="1">
      <c r="A7" s="261" t="s">
        <v>38</v>
      </c>
      <c r="B7" s="157">
        <v>232855</v>
      </c>
      <c r="C7" s="157">
        <v>229317</v>
      </c>
      <c r="D7" s="158">
        <f t="shared" si="0"/>
        <v>1.5428424408133736</v>
      </c>
      <c r="F7" s="256" t="s">
        <v>38</v>
      </c>
      <c r="G7" s="256">
        <v>232257</v>
      </c>
    </row>
    <row r="8" spans="1:7" s="256" customFormat="1" ht="23.25" customHeight="1">
      <c r="A8" s="261" t="s">
        <v>39</v>
      </c>
      <c r="B8" s="157">
        <v>19913</v>
      </c>
      <c r="C8" s="157">
        <v>19862</v>
      </c>
      <c r="D8" s="158">
        <f t="shared" si="0"/>
        <v>0.2567717249018102</v>
      </c>
      <c r="F8" s="256" t="s">
        <v>39</v>
      </c>
      <c r="G8" s="256">
        <v>19862</v>
      </c>
    </row>
    <row r="9" spans="1:7" s="256" customFormat="1" ht="23.25" customHeight="1">
      <c r="A9" s="261" t="s">
        <v>40</v>
      </c>
      <c r="B9" s="157">
        <v>20942</v>
      </c>
      <c r="C9" s="157">
        <v>20856</v>
      </c>
      <c r="D9" s="158">
        <f t="shared" si="0"/>
        <v>0.41235136171845</v>
      </c>
      <c r="F9" s="256" t="s">
        <v>1324</v>
      </c>
      <c r="G9" s="256">
        <v>20856</v>
      </c>
    </row>
    <row r="10" spans="1:7" s="256" customFormat="1" ht="23.25" customHeight="1">
      <c r="A10" s="261" t="s">
        <v>41</v>
      </c>
      <c r="B10" s="157">
        <v>110455</v>
      </c>
      <c r="C10" s="157">
        <v>133703</v>
      </c>
      <c r="D10" s="158">
        <f t="shared" si="0"/>
        <v>-17.387792345721493</v>
      </c>
      <c r="F10" s="256" t="s">
        <v>41</v>
      </c>
      <c r="G10" s="256">
        <v>133703</v>
      </c>
    </row>
    <row r="11" spans="1:7" s="256" customFormat="1" ht="23.25" customHeight="1">
      <c r="A11" s="261" t="s">
        <v>42</v>
      </c>
      <c r="B11" s="157">
        <v>138804</v>
      </c>
      <c r="C11" s="157">
        <v>126865</v>
      </c>
      <c r="D11" s="158">
        <f t="shared" si="0"/>
        <v>9.410790998305288</v>
      </c>
      <c r="F11" s="256" t="s">
        <v>1325</v>
      </c>
      <c r="G11" s="256">
        <v>127145</v>
      </c>
    </row>
    <row r="12" spans="1:7" s="256" customFormat="1" ht="23.25" customHeight="1">
      <c r="A12" s="261" t="s">
        <v>43</v>
      </c>
      <c r="B12" s="157">
        <v>11473</v>
      </c>
      <c r="C12" s="157">
        <v>9409</v>
      </c>
      <c r="D12" s="158">
        <f t="shared" si="0"/>
        <v>21.93644383037517</v>
      </c>
      <c r="F12" s="256" t="s">
        <v>43</v>
      </c>
      <c r="G12" s="256">
        <v>9409</v>
      </c>
    </row>
    <row r="13" spans="1:7" s="256" customFormat="1" ht="23.25" customHeight="1">
      <c r="A13" s="261" t="s">
        <v>44</v>
      </c>
      <c r="B13" s="157">
        <v>130273</v>
      </c>
      <c r="C13" s="157">
        <v>129583</v>
      </c>
      <c r="D13" s="158">
        <f t="shared" si="0"/>
        <v>0.5324772539607778</v>
      </c>
      <c r="F13" s="256" t="s">
        <v>44</v>
      </c>
      <c r="G13" s="256">
        <v>201363</v>
      </c>
    </row>
    <row r="14" spans="1:7" s="256" customFormat="1" ht="23.25" customHeight="1">
      <c r="A14" s="261" t="s">
        <v>45</v>
      </c>
      <c r="B14" s="157">
        <v>89128</v>
      </c>
      <c r="C14" s="157">
        <v>87380</v>
      </c>
      <c r="D14" s="158">
        <f t="shared" si="0"/>
        <v>2.000457770656894</v>
      </c>
      <c r="F14" s="256" t="s">
        <v>45</v>
      </c>
      <c r="G14" s="256">
        <v>87380</v>
      </c>
    </row>
    <row r="15" spans="1:7" s="256" customFormat="1" ht="23.25" customHeight="1">
      <c r="A15" s="261" t="s">
        <v>46</v>
      </c>
      <c r="B15" s="157">
        <v>27671</v>
      </c>
      <c r="C15" s="157">
        <v>28426</v>
      </c>
      <c r="D15" s="158">
        <f t="shared" si="0"/>
        <v>-2.656019137409416</v>
      </c>
      <c r="F15" s="256" t="s">
        <v>46</v>
      </c>
      <c r="G15" s="256">
        <v>28426</v>
      </c>
    </row>
    <row r="16" spans="1:7" s="256" customFormat="1" ht="23.25" customHeight="1">
      <c r="A16" s="261" t="s">
        <v>1326</v>
      </c>
      <c r="B16" s="157">
        <v>37110</v>
      </c>
      <c r="C16" s="157">
        <v>14022</v>
      </c>
      <c r="D16" s="158">
        <f t="shared" si="0"/>
        <v>164.655541292255</v>
      </c>
      <c r="F16" s="256" t="s">
        <v>47</v>
      </c>
      <c r="G16" s="256">
        <v>14022</v>
      </c>
    </row>
    <row r="17" spans="1:7" s="256" customFormat="1" ht="23.25" customHeight="1">
      <c r="A17" s="261" t="s">
        <v>48</v>
      </c>
      <c r="B17" s="157">
        <v>4127</v>
      </c>
      <c r="C17" s="157">
        <v>4019</v>
      </c>
      <c r="D17" s="158">
        <f t="shared" si="0"/>
        <v>2.687235630753932</v>
      </c>
      <c r="F17" s="256" t="s">
        <v>48</v>
      </c>
      <c r="G17" s="256">
        <v>4019</v>
      </c>
    </row>
    <row r="18" spans="1:7" s="256" customFormat="1" ht="23.25" customHeight="1">
      <c r="A18" s="261" t="s">
        <v>1327</v>
      </c>
      <c r="B18" s="157">
        <v>30</v>
      </c>
      <c r="C18" s="157">
        <v>50</v>
      </c>
      <c r="D18" s="158">
        <f t="shared" si="0"/>
        <v>-40</v>
      </c>
      <c r="F18" s="256" t="s">
        <v>50</v>
      </c>
      <c r="G18" s="256">
        <v>50</v>
      </c>
    </row>
    <row r="19" spans="1:7" s="256" customFormat="1" ht="23.25" customHeight="1">
      <c r="A19" s="261" t="s">
        <v>1328</v>
      </c>
      <c r="B19" s="157">
        <v>27695</v>
      </c>
      <c r="C19" s="157">
        <v>16866</v>
      </c>
      <c r="D19" s="158">
        <f t="shared" si="0"/>
        <v>64.20609510257322</v>
      </c>
      <c r="F19" s="256" t="s">
        <v>1329</v>
      </c>
      <c r="G19" s="256">
        <v>16866</v>
      </c>
    </row>
    <row r="20" spans="1:7" s="256" customFormat="1" ht="23.25" customHeight="1">
      <c r="A20" s="261" t="s">
        <v>1330</v>
      </c>
      <c r="B20" s="157">
        <v>3768</v>
      </c>
      <c r="C20" s="157">
        <v>3592</v>
      </c>
      <c r="D20" s="158">
        <f t="shared" si="0"/>
        <v>4.899777282850778</v>
      </c>
      <c r="F20" s="256" t="s">
        <v>52</v>
      </c>
      <c r="G20" s="256">
        <v>3592</v>
      </c>
    </row>
    <row r="21" spans="1:7" s="256" customFormat="1" ht="23.25" customHeight="1">
      <c r="A21" s="261" t="s">
        <v>1331</v>
      </c>
      <c r="B21" s="157">
        <v>161</v>
      </c>
      <c r="C21" s="157">
        <v>71</v>
      </c>
      <c r="D21" s="158">
        <f t="shared" si="0"/>
        <v>126.7605633802817</v>
      </c>
      <c r="F21" s="256" t="s">
        <v>53</v>
      </c>
      <c r="G21" s="256">
        <v>71</v>
      </c>
    </row>
    <row r="22" spans="1:7" s="256" customFormat="1" ht="23.25" customHeight="1">
      <c r="A22" s="261" t="s">
        <v>1332</v>
      </c>
      <c r="B22" s="157">
        <v>15572</v>
      </c>
      <c r="C22" s="157">
        <v>18287</v>
      </c>
      <c r="D22" s="158">
        <f t="shared" si="0"/>
        <v>-14.846612347569305</v>
      </c>
      <c r="F22" s="256" t="s">
        <v>54</v>
      </c>
      <c r="G22" s="256">
        <v>18287</v>
      </c>
    </row>
    <row r="23" spans="1:7" s="256" customFormat="1" ht="23.25" customHeight="1">
      <c r="A23" s="261" t="s">
        <v>1333</v>
      </c>
      <c r="B23" s="157">
        <v>20500</v>
      </c>
      <c r="C23" s="157">
        <v>0</v>
      </c>
      <c r="D23" s="158"/>
      <c r="F23" s="256" t="s">
        <v>1334</v>
      </c>
      <c r="G23" s="256">
        <v>111</v>
      </c>
    </row>
    <row r="24" spans="1:7" s="256" customFormat="1" ht="23.25" customHeight="1">
      <c r="A24" s="261" t="s">
        <v>55</v>
      </c>
      <c r="B24" s="157"/>
      <c r="C24" s="157">
        <v>111</v>
      </c>
      <c r="D24" s="158">
        <f>B24/C24*100-100</f>
        <v>-100</v>
      </c>
      <c r="F24" s="256" t="s">
        <v>1335</v>
      </c>
      <c r="G24" s="256">
        <v>19691</v>
      </c>
    </row>
    <row r="25" spans="1:7" s="256" customFormat="1" ht="23.25" customHeight="1">
      <c r="A25" s="261" t="s">
        <v>56</v>
      </c>
      <c r="B25" s="157">
        <v>25000</v>
      </c>
      <c r="C25" s="157">
        <v>19691</v>
      </c>
      <c r="D25" s="158">
        <f>B25/C25*100-100</f>
        <v>26.961556040830843</v>
      </c>
      <c r="F25" s="256" t="s">
        <v>1336</v>
      </c>
      <c r="G25" s="256">
        <v>105</v>
      </c>
    </row>
    <row r="26" spans="1:4" s="256" customFormat="1" ht="23.25" customHeight="1">
      <c r="A26" s="261" t="s">
        <v>57</v>
      </c>
      <c r="B26" s="157">
        <v>150</v>
      </c>
      <c r="C26" s="157">
        <v>105</v>
      </c>
      <c r="D26" s="158">
        <f>B26/C26*100-100</f>
        <v>42.85714285714286</v>
      </c>
    </row>
    <row r="27" spans="1:4" s="256" customFormat="1" ht="23.25" customHeight="1">
      <c r="A27" s="262" t="s">
        <v>1337</v>
      </c>
      <c r="B27" s="171">
        <f>SUM(B4:B26)</f>
        <v>1075961</v>
      </c>
      <c r="C27" s="171">
        <f>SUM(C4:C26)</f>
        <v>1017254</v>
      </c>
      <c r="D27" s="158">
        <f>B27/C27*100-100</f>
        <v>5.771125009093112</v>
      </c>
    </row>
    <row r="28" spans="1:4" ht="23.25" customHeight="1">
      <c r="A28" s="263" t="s">
        <v>1338</v>
      </c>
      <c r="B28" s="263"/>
      <c r="C28" s="263"/>
      <c r="D28" s="263"/>
    </row>
    <row r="29" spans="1:4" ht="23.25" customHeight="1">
      <c r="A29" s="263"/>
      <c r="B29" s="263"/>
      <c r="C29" s="263"/>
      <c r="D29" s="263"/>
    </row>
  </sheetData>
  <sheetProtection/>
  <mergeCells count="2">
    <mergeCell ref="A1:D1"/>
    <mergeCell ref="A28:D29"/>
  </mergeCells>
  <printOptions/>
  <pageMargins left="1.03" right="0.7" top="0.79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E552"/>
  <sheetViews>
    <sheetView showZeros="0" view="pageBreakPreview" zoomScale="145" zoomScaleSheetLayoutView="145" workbookViewId="0" topLeftCell="A1">
      <selection activeCell="G508" sqref="G508"/>
    </sheetView>
  </sheetViews>
  <sheetFormatPr defaultColWidth="9.125" defaultRowHeight="14.25"/>
  <cols>
    <col min="1" max="1" width="9.875" style="222" customWidth="1"/>
    <col min="2" max="2" width="38.375" style="223" customWidth="1"/>
    <col min="3" max="3" width="11.625" style="224" customWidth="1"/>
    <col min="4" max="4" width="12.75390625" style="224" customWidth="1"/>
    <col min="5" max="5" width="9.875" style="249" customWidth="1"/>
    <col min="6" max="182" width="9.125" style="223" customWidth="1"/>
    <col min="183" max="16384" width="9.125" style="223" customWidth="1"/>
  </cols>
  <sheetData>
    <row r="1" spans="1:5" ht="23.25" customHeight="1">
      <c r="A1" s="172" t="s">
        <v>1339</v>
      </c>
      <c r="B1" s="172"/>
      <c r="C1" s="172"/>
      <c r="D1" s="172"/>
      <c r="E1" s="172"/>
    </row>
    <row r="2" ht="9" customHeight="1"/>
    <row r="3" spans="2:5" ht="18" customHeight="1">
      <c r="B3" s="225"/>
      <c r="C3" s="250"/>
      <c r="D3" s="250"/>
      <c r="E3" s="226" t="s">
        <v>34</v>
      </c>
    </row>
    <row r="4" spans="1:5" ht="18" customHeight="1">
      <c r="A4" s="227" t="s">
        <v>60</v>
      </c>
      <c r="B4" s="228" t="s">
        <v>2</v>
      </c>
      <c r="C4" s="229" t="s">
        <v>1308</v>
      </c>
      <c r="D4" s="251" t="s">
        <v>6</v>
      </c>
      <c r="E4" s="252" t="s">
        <v>7</v>
      </c>
    </row>
    <row r="5" spans="1:5" ht="18" customHeight="1">
      <c r="A5" s="230"/>
      <c r="B5" s="231" t="s">
        <v>61</v>
      </c>
      <c r="C5" s="232">
        <v>1075961</v>
      </c>
      <c r="D5" s="232">
        <v>1017254</v>
      </c>
      <c r="E5" s="253">
        <f aca="true" t="shared" si="0" ref="E5:E68">_xlfn.IFERROR(C5/D5*100-100,0)</f>
        <v>5.771125009093112</v>
      </c>
    </row>
    <row r="6" spans="1:5" ht="18" customHeight="1">
      <c r="A6" s="233" t="s">
        <v>62</v>
      </c>
      <c r="B6" s="234" t="s">
        <v>1340</v>
      </c>
      <c r="C6" s="235">
        <v>106559</v>
      </c>
      <c r="D6" s="235">
        <v>100367</v>
      </c>
      <c r="E6" s="253">
        <f t="shared" si="0"/>
        <v>6.169358454472089</v>
      </c>
    </row>
    <row r="7" spans="1:5" ht="18" customHeight="1">
      <c r="A7" s="233" t="s">
        <v>64</v>
      </c>
      <c r="B7" s="234" t="s">
        <v>1341</v>
      </c>
      <c r="C7" s="235">
        <v>3188</v>
      </c>
      <c r="D7" s="235">
        <v>3371</v>
      </c>
      <c r="E7" s="253">
        <f t="shared" si="0"/>
        <v>-5.428656185108267</v>
      </c>
    </row>
    <row r="8" spans="1:5" ht="18" customHeight="1">
      <c r="A8" s="236" t="s">
        <v>66</v>
      </c>
      <c r="B8" s="237" t="s">
        <v>1342</v>
      </c>
      <c r="C8" s="238">
        <v>2746</v>
      </c>
      <c r="D8" s="238">
        <v>3100</v>
      </c>
      <c r="E8" s="254">
        <f t="shared" si="0"/>
        <v>-11.419354838709666</v>
      </c>
    </row>
    <row r="9" spans="1:5" ht="18" customHeight="1">
      <c r="A9" s="236" t="s">
        <v>68</v>
      </c>
      <c r="B9" s="237" t="s">
        <v>1343</v>
      </c>
      <c r="C9" s="238">
        <v>90</v>
      </c>
      <c r="D9" s="238">
        <v>84</v>
      </c>
      <c r="E9" s="254">
        <f t="shared" si="0"/>
        <v>7.142857142857139</v>
      </c>
    </row>
    <row r="10" spans="1:5" ht="18" customHeight="1">
      <c r="A10" s="236" t="s">
        <v>70</v>
      </c>
      <c r="B10" s="237" t="s">
        <v>1344</v>
      </c>
      <c r="C10" s="238">
        <v>40</v>
      </c>
      <c r="D10" s="238">
        <v>0</v>
      </c>
      <c r="E10" s="254">
        <f t="shared" si="0"/>
        <v>0</v>
      </c>
    </row>
    <row r="11" spans="1:5" ht="18" customHeight="1">
      <c r="A11" s="236" t="s">
        <v>72</v>
      </c>
      <c r="B11" s="237" t="s">
        <v>1345</v>
      </c>
      <c r="C11" s="238">
        <v>15</v>
      </c>
      <c r="D11" s="238">
        <v>28</v>
      </c>
      <c r="E11" s="254">
        <f t="shared" si="0"/>
        <v>-46.42857142857143</v>
      </c>
    </row>
    <row r="12" spans="1:5" ht="18" customHeight="1">
      <c r="A12" s="236" t="s">
        <v>74</v>
      </c>
      <c r="B12" s="237" t="s">
        <v>1346</v>
      </c>
      <c r="C12" s="238">
        <v>294</v>
      </c>
      <c r="D12" s="238">
        <v>144</v>
      </c>
      <c r="E12" s="254">
        <f t="shared" si="0"/>
        <v>104.16666666666666</v>
      </c>
    </row>
    <row r="13" spans="1:5" ht="18" customHeight="1">
      <c r="A13" s="148" t="s">
        <v>1347</v>
      </c>
      <c r="B13" s="239" t="s">
        <v>1348</v>
      </c>
      <c r="C13" s="238">
        <v>3</v>
      </c>
      <c r="D13" s="238">
        <v>0</v>
      </c>
      <c r="E13" s="254">
        <f t="shared" si="0"/>
        <v>0</v>
      </c>
    </row>
    <row r="14" spans="1:5" ht="18" customHeight="1">
      <c r="A14" s="236" t="s">
        <v>76</v>
      </c>
      <c r="B14" s="237" t="s">
        <v>1349</v>
      </c>
      <c r="C14" s="238">
        <v>0</v>
      </c>
      <c r="D14" s="238">
        <v>15</v>
      </c>
      <c r="E14" s="254">
        <f t="shared" si="0"/>
        <v>-100</v>
      </c>
    </row>
    <row r="15" spans="1:5" ht="18" customHeight="1">
      <c r="A15" s="233" t="s">
        <v>78</v>
      </c>
      <c r="B15" s="234" t="s">
        <v>1350</v>
      </c>
      <c r="C15" s="235">
        <v>1114</v>
      </c>
      <c r="D15" s="235">
        <v>1201</v>
      </c>
      <c r="E15" s="253">
        <f t="shared" si="0"/>
        <v>-7.243963363863443</v>
      </c>
    </row>
    <row r="16" spans="1:5" ht="18" customHeight="1">
      <c r="A16" s="236" t="s">
        <v>80</v>
      </c>
      <c r="B16" s="237" t="s">
        <v>1342</v>
      </c>
      <c r="C16" s="238">
        <v>891</v>
      </c>
      <c r="D16" s="238">
        <v>1023</v>
      </c>
      <c r="E16" s="254">
        <f t="shared" si="0"/>
        <v>-12.903225806451616</v>
      </c>
    </row>
    <row r="17" spans="1:5" ht="18" customHeight="1">
      <c r="A17" s="236" t="s">
        <v>81</v>
      </c>
      <c r="B17" s="237" t="s">
        <v>1351</v>
      </c>
      <c r="C17" s="238">
        <v>90</v>
      </c>
      <c r="D17" s="238">
        <v>85</v>
      </c>
      <c r="E17" s="254">
        <f t="shared" si="0"/>
        <v>5.882352941176478</v>
      </c>
    </row>
    <row r="18" spans="1:5" ht="18" customHeight="1">
      <c r="A18" s="236" t="s">
        <v>83</v>
      </c>
      <c r="B18" s="237" t="s">
        <v>1352</v>
      </c>
      <c r="C18" s="238">
        <v>0</v>
      </c>
      <c r="D18" s="238">
        <v>1</v>
      </c>
      <c r="E18" s="254">
        <f t="shared" si="0"/>
        <v>-100</v>
      </c>
    </row>
    <row r="19" spans="1:5" ht="18" customHeight="1">
      <c r="A19" s="236" t="s">
        <v>85</v>
      </c>
      <c r="B19" s="237" t="s">
        <v>1353</v>
      </c>
      <c r="C19" s="238">
        <v>87</v>
      </c>
      <c r="D19" s="238">
        <v>30</v>
      </c>
      <c r="E19" s="254">
        <f t="shared" si="0"/>
        <v>190</v>
      </c>
    </row>
    <row r="20" spans="1:5" ht="18" customHeight="1">
      <c r="A20" s="236" t="s">
        <v>87</v>
      </c>
      <c r="B20" s="237" t="s">
        <v>1354</v>
      </c>
      <c r="C20" s="238">
        <v>46</v>
      </c>
      <c r="D20" s="238">
        <v>62</v>
      </c>
      <c r="E20" s="254">
        <f t="shared" si="0"/>
        <v>-25.80645161290323</v>
      </c>
    </row>
    <row r="21" spans="1:5" ht="18" customHeight="1">
      <c r="A21" s="233" t="s">
        <v>89</v>
      </c>
      <c r="B21" s="234" t="s">
        <v>1355</v>
      </c>
      <c r="C21" s="235">
        <v>48762</v>
      </c>
      <c r="D21" s="235">
        <v>42512</v>
      </c>
      <c r="E21" s="253">
        <f t="shared" si="0"/>
        <v>14.701731275875034</v>
      </c>
    </row>
    <row r="22" spans="1:5" ht="18" customHeight="1">
      <c r="A22" s="236" t="s">
        <v>91</v>
      </c>
      <c r="B22" s="237" t="s">
        <v>1342</v>
      </c>
      <c r="C22" s="238">
        <v>20239</v>
      </c>
      <c r="D22" s="238">
        <v>24042</v>
      </c>
      <c r="E22" s="254">
        <f t="shared" si="0"/>
        <v>-15.818151568089178</v>
      </c>
    </row>
    <row r="23" spans="1:5" ht="18" customHeight="1">
      <c r="A23" s="236" t="s">
        <v>92</v>
      </c>
      <c r="B23" s="237" t="s">
        <v>1356</v>
      </c>
      <c r="C23" s="238">
        <v>6765</v>
      </c>
      <c r="D23" s="238">
        <v>6206</v>
      </c>
      <c r="E23" s="254">
        <f t="shared" si="0"/>
        <v>9.007412181759577</v>
      </c>
    </row>
    <row r="24" spans="1:5" ht="18" customHeight="1">
      <c r="A24" s="236" t="s">
        <v>94</v>
      </c>
      <c r="B24" s="237" t="s">
        <v>1357</v>
      </c>
      <c r="C24" s="238">
        <v>0</v>
      </c>
      <c r="D24" s="238">
        <v>240</v>
      </c>
      <c r="E24" s="254">
        <f t="shared" si="0"/>
        <v>-100</v>
      </c>
    </row>
    <row r="25" spans="1:5" ht="18" customHeight="1">
      <c r="A25" s="236" t="s">
        <v>96</v>
      </c>
      <c r="B25" s="237" t="s">
        <v>1358</v>
      </c>
      <c r="C25" s="238">
        <v>622</v>
      </c>
      <c r="D25" s="238">
        <v>806</v>
      </c>
      <c r="E25" s="254">
        <f t="shared" si="0"/>
        <v>-22.8287841191067</v>
      </c>
    </row>
    <row r="26" spans="1:5" ht="18" customHeight="1">
      <c r="A26" s="236" t="s">
        <v>98</v>
      </c>
      <c r="B26" s="237" t="s">
        <v>1359</v>
      </c>
      <c r="C26" s="238">
        <v>452</v>
      </c>
      <c r="D26" s="238">
        <v>530</v>
      </c>
      <c r="E26" s="254">
        <f t="shared" si="0"/>
        <v>-14.716981132075475</v>
      </c>
    </row>
    <row r="27" spans="1:5" ht="18" customHeight="1">
      <c r="A27" s="236" t="s">
        <v>100</v>
      </c>
      <c r="B27" s="237" t="s">
        <v>1348</v>
      </c>
      <c r="C27" s="238">
        <v>7755</v>
      </c>
      <c r="D27" s="238">
        <v>3330</v>
      </c>
      <c r="E27" s="254">
        <f t="shared" si="0"/>
        <v>132.88288288288288</v>
      </c>
    </row>
    <row r="28" spans="1:5" ht="18" customHeight="1">
      <c r="A28" s="236" t="s">
        <v>102</v>
      </c>
      <c r="B28" s="237" t="s">
        <v>1360</v>
      </c>
      <c r="C28" s="238">
        <v>12929</v>
      </c>
      <c r="D28" s="238">
        <v>7358</v>
      </c>
      <c r="E28" s="254">
        <f t="shared" si="0"/>
        <v>75.71350910573526</v>
      </c>
    </row>
    <row r="29" spans="1:5" ht="18" customHeight="1">
      <c r="A29" s="233" t="s">
        <v>104</v>
      </c>
      <c r="B29" s="234" t="s">
        <v>1361</v>
      </c>
      <c r="C29" s="235">
        <v>2489</v>
      </c>
      <c r="D29" s="235">
        <v>4288</v>
      </c>
      <c r="E29" s="253">
        <f t="shared" si="0"/>
        <v>-41.95429104477611</v>
      </c>
    </row>
    <row r="30" spans="1:5" ht="18" customHeight="1">
      <c r="A30" s="236" t="s">
        <v>106</v>
      </c>
      <c r="B30" s="237" t="s">
        <v>1342</v>
      </c>
      <c r="C30" s="238">
        <v>1949</v>
      </c>
      <c r="D30" s="238">
        <v>1763</v>
      </c>
      <c r="E30" s="254">
        <f t="shared" si="0"/>
        <v>10.550198525241058</v>
      </c>
    </row>
    <row r="31" spans="1:5" ht="18" customHeight="1">
      <c r="A31" s="236" t="s">
        <v>107</v>
      </c>
      <c r="B31" s="237" t="s">
        <v>1362</v>
      </c>
      <c r="C31" s="238">
        <v>4</v>
      </c>
      <c r="D31" s="238">
        <v>4</v>
      </c>
      <c r="E31" s="254">
        <f t="shared" si="0"/>
        <v>0</v>
      </c>
    </row>
    <row r="32" spans="1:5" ht="18" customHeight="1">
      <c r="A32" s="236" t="s">
        <v>109</v>
      </c>
      <c r="B32" s="237" t="s">
        <v>1363</v>
      </c>
      <c r="C32" s="238">
        <v>25</v>
      </c>
      <c r="D32" s="238">
        <v>22</v>
      </c>
      <c r="E32" s="254">
        <f t="shared" si="0"/>
        <v>13.63636363636364</v>
      </c>
    </row>
    <row r="33" spans="1:5" ht="18" customHeight="1">
      <c r="A33" s="236" t="s">
        <v>111</v>
      </c>
      <c r="B33" s="237" t="s">
        <v>1364</v>
      </c>
      <c r="C33" s="238">
        <v>511</v>
      </c>
      <c r="D33" s="238">
        <v>2499</v>
      </c>
      <c r="E33" s="254">
        <f t="shared" si="0"/>
        <v>-79.55182072829132</v>
      </c>
    </row>
    <row r="34" spans="1:5" ht="18" customHeight="1">
      <c r="A34" s="233" t="s">
        <v>113</v>
      </c>
      <c r="B34" s="234" t="s">
        <v>1365</v>
      </c>
      <c r="C34" s="235">
        <v>2500</v>
      </c>
      <c r="D34" s="235">
        <v>2952</v>
      </c>
      <c r="E34" s="253">
        <f t="shared" si="0"/>
        <v>-15.311653116531161</v>
      </c>
    </row>
    <row r="35" spans="1:5" ht="18" customHeight="1">
      <c r="A35" s="236" t="s">
        <v>115</v>
      </c>
      <c r="B35" s="237" t="s">
        <v>1342</v>
      </c>
      <c r="C35" s="238">
        <v>614</v>
      </c>
      <c r="D35" s="238">
        <v>700</v>
      </c>
      <c r="E35" s="254">
        <f t="shared" si="0"/>
        <v>-12.285714285714292</v>
      </c>
    </row>
    <row r="36" spans="1:5" ht="18" customHeight="1">
      <c r="A36" s="236" t="s">
        <v>117</v>
      </c>
      <c r="B36" s="237" t="s">
        <v>1366</v>
      </c>
      <c r="C36" s="238">
        <v>84</v>
      </c>
      <c r="D36" s="238">
        <v>80</v>
      </c>
      <c r="E36" s="254">
        <f t="shared" si="0"/>
        <v>5</v>
      </c>
    </row>
    <row r="37" spans="1:5" ht="18" customHeight="1">
      <c r="A37" s="236" t="s">
        <v>119</v>
      </c>
      <c r="B37" s="237" t="s">
        <v>1367</v>
      </c>
      <c r="C37" s="238">
        <v>87</v>
      </c>
      <c r="D37" s="238">
        <v>222</v>
      </c>
      <c r="E37" s="254">
        <f t="shared" si="0"/>
        <v>-60.810810810810814</v>
      </c>
    </row>
    <row r="38" spans="1:5" ht="18" customHeight="1">
      <c r="A38" s="236" t="s">
        <v>123</v>
      </c>
      <c r="B38" s="237" t="s">
        <v>1348</v>
      </c>
      <c r="C38" s="238">
        <v>1502</v>
      </c>
      <c r="D38" s="238">
        <v>1437</v>
      </c>
      <c r="E38" s="254">
        <f t="shared" si="0"/>
        <v>4.523312456506616</v>
      </c>
    </row>
    <row r="39" spans="1:5" ht="18" customHeight="1">
      <c r="A39" s="236" t="s">
        <v>124</v>
      </c>
      <c r="B39" s="237" t="s">
        <v>1368</v>
      </c>
      <c r="C39" s="238">
        <v>213</v>
      </c>
      <c r="D39" s="238">
        <v>513</v>
      </c>
      <c r="E39" s="254">
        <f t="shared" si="0"/>
        <v>-58.47953216374269</v>
      </c>
    </row>
    <row r="40" spans="1:5" ht="18" customHeight="1">
      <c r="A40" s="233" t="s">
        <v>126</v>
      </c>
      <c r="B40" s="234" t="s">
        <v>1369</v>
      </c>
      <c r="C40" s="235">
        <v>3403</v>
      </c>
      <c r="D40" s="235">
        <v>3788</v>
      </c>
      <c r="E40" s="253">
        <f t="shared" si="0"/>
        <v>-10.16367476240761</v>
      </c>
    </row>
    <row r="41" spans="1:5" ht="18" customHeight="1">
      <c r="A41" s="236" t="s">
        <v>128</v>
      </c>
      <c r="B41" s="237" t="s">
        <v>1342</v>
      </c>
      <c r="C41" s="238">
        <v>1841</v>
      </c>
      <c r="D41" s="238">
        <v>3188</v>
      </c>
      <c r="E41" s="254">
        <f t="shared" si="0"/>
        <v>-42.252195734002505</v>
      </c>
    </row>
    <row r="42" spans="1:5" ht="18" customHeight="1">
      <c r="A42" s="236" t="s">
        <v>129</v>
      </c>
      <c r="B42" s="237" t="s">
        <v>1370</v>
      </c>
      <c r="C42" s="238">
        <v>242</v>
      </c>
      <c r="D42" s="238">
        <v>209</v>
      </c>
      <c r="E42" s="254">
        <f t="shared" si="0"/>
        <v>15.789473684210535</v>
      </c>
    </row>
    <row r="43" spans="1:5" ht="18" customHeight="1">
      <c r="A43" s="236" t="s">
        <v>131</v>
      </c>
      <c r="B43" s="237" t="s">
        <v>1348</v>
      </c>
      <c r="C43" s="238">
        <v>944</v>
      </c>
      <c r="D43" s="238">
        <v>110</v>
      </c>
      <c r="E43" s="254">
        <f t="shared" si="0"/>
        <v>758.1818181818182</v>
      </c>
    </row>
    <row r="44" spans="1:5" ht="18" customHeight="1">
      <c r="A44" s="236" t="s">
        <v>132</v>
      </c>
      <c r="B44" s="237" t="s">
        <v>1371</v>
      </c>
      <c r="C44" s="238">
        <v>376</v>
      </c>
      <c r="D44" s="238">
        <v>281</v>
      </c>
      <c r="E44" s="254">
        <f t="shared" si="0"/>
        <v>33.80782918149464</v>
      </c>
    </row>
    <row r="45" spans="1:5" ht="18" customHeight="1">
      <c r="A45" s="233" t="s">
        <v>134</v>
      </c>
      <c r="B45" s="234" t="s">
        <v>1372</v>
      </c>
      <c r="C45" s="235">
        <v>4705</v>
      </c>
      <c r="D45" s="235">
        <v>5257</v>
      </c>
      <c r="E45" s="253">
        <f t="shared" si="0"/>
        <v>-10.500285333840594</v>
      </c>
    </row>
    <row r="46" spans="1:5" ht="18" customHeight="1">
      <c r="A46" s="236" t="s">
        <v>136</v>
      </c>
      <c r="B46" s="237" t="s">
        <v>1342</v>
      </c>
      <c r="C46" s="238">
        <v>4000</v>
      </c>
      <c r="D46" s="238">
        <v>4432</v>
      </c>
      <c r="E46" s="254">
        <f t="shared" si="0"/>
        <v>-9.747292418772574</v>
      </c>
    </row>
    <row r="47" spans="1:5" ht="18" customHeight="1">
      <c r="A47" s="236" t="s">
        <v>140</v>
      </c>
      <c r="B47" s="237" t="s">
        <v>1373</v>
      </c>
      <c r="C47" s="238">
        <v>705</v>
      </c>
      <c r="D47" s="238">
        <v>825</v>
      </c>
      <c r="E47" s="254">
        <f t="shared" si="0"/>
        <v>-14.545454545454547</v>
      </c>
    </row>
    <row r="48" spans="1:5" ht="18" customHeight="1">
      <c r="A48" s="233" t="s">
        <v>142</v>
      </c>
      <c r="B48" s="234" t="s">
        <v>1374</v>
      </c>
      <c r="C48" s="235">
        <v>634</v>
      </c>
      <c r="D48" s="235">
        <v>680</v>
      </c>
      <c r="E48" s="253">
        <f t="shared" si="0"/>
        <v>-6.764705882352942</v>
      </c>
    </row>
    <row r="49" spans="1:5" ht="18" customHeight="1">
      <c r="A49" s="236" t="s">
        <v>144</v>
      </c>
      <c r="B49" s="237" t="s">
        <v>1342</v>
      </c>
      <c r="C49" s="238">
        <v>549</v>
      </c>
      <c r="D49" s="238">
        <v>581</v>
      </c>
      <c r="E49" s="254">
        <f t="shared" si="0"/>
        <v>-5.507745266781413</v>
      </c>
    </row>
    <row r="50" spans="1:5" ht="18" customHeight="1">
      <c r="A50" s="236" t="s">
        <v>145</v>
      </c>
      <c r="B50" s="237" t="s">
        <v>1375</v>
      </c>
      <c r="C50" s="238">
        <v>81</v>
      </c>
      <c r="D50" s="238">
        <v>86</v>
      </c>
      <c r="E50" s="254">
        <f t="shared" si="0"/>
        <v>-5.813953488372093</v>
      </c>
    </row>
    <row r="51" spans="1:5" ht="18" customHeight="1">
      <c r="A51" s="236" t="s">
        <v>147</v>
      </c>
      <c r="B51" s="237" t="s">
        <v>1370</v>
      </c>
      <c r="C51" s="238">
        <v>0</v>
      </c>
      <c r="D51" s="238">
        <v>9</v>
      </c>
      <c r="E51" s="254">
        <f t="shared" si="0"/>
        <v>-100</v>
      </c>
    </row>
    <row r="52" spans="1:5" ht="18" customHeight="1">
      <c r="A52" s="236" t="s">
        <v>148</v>
      </c>
      <c r="B52" s="237" t="s">
        <v>1376</v>
      </c>
      <c r="C52" s="238">
        <v>4</v>
      </c>
      <c r="D52" s="238">
        <v>4</v>
      </c>
      <c r="E52" s="254">
        <f t="shared" si="0"/>
        <v>0</v>
      </c>
    </row>
    <row r="53" spans="1:5" ht="18" customHeight="1">
      <c r="A53" s="233" t="s">
        <v>150</v>
      </c>
      <c r="B53" s="234" t="s">
        <v>1377</v>
      </c>
      <c r="C53" s="235">
        <v>1694</v>
      </c>
      <c r="D53" s="235">
        <v>1751</v>
      </c>
      <c r="E53" s="253">
        <f t="shared" si="0"/>
        <v>-3.255282695602517</v>
      </c>
    </row>
    <row r="54" spans="1:5" ht="18" customHeight="1">
      <c r="A54" s="236" t="s">
        <v>152</v>
      </c>
      <c r="B54" s="237" t="s">
        <v>1342</v>
      </c>
      <c r="C54" s="238">
        <v>1174</v>
      </c>
      <c r="D54" s="238">
        <v>1295</v>
      </c>
      <c r="E54" s="254">
        <f t="shared" si="0"/>
        <v>-9.343629343629345</v>
      </c>
    </row>
    <row r="55" spans="1:5" ht="18" customHeight="1">
      <c r="A55" s="236" t="s">
        <v>153</v>
      </c>
      <c r="B55" s="237" t="s">
        <v>1348</v>
      </c>
      <c r="C55" s="238">
        <v>336</v>
      </c>
      <c r="D55" s="238">
        <v>336</v>
      </c>
      <c r="E55" s="254">
        <f t="shared" si="0"/>
        <v>0</v>
      </c>
    </row>
    <row r="56" spans="1:5" ht="18" customHeight="1">
      <c r="A56" s="236" t="s">
        <v>154</v>
      </c>
      <c r="B56" s="237" t="s">
        <v>1378</v>
      </c>
      <c r="C56" s="238">
        <v>184</v>
      </c>
      <c r="D56" s="238">
        <v>120</v>
      </c>
      <c r="E56" s="254">
        <f t="shared" si="0"/>
        <v>53.33333333333334</v>
      </c>
    </row>
    <row r="57" spans="1:5" ht="18" customHeight="1">
      <c r="A57" s="233" t="s">
        <v>156</v>
      </c>
      <c r="B57" s="234" t="s">
        <v>1379</v>
      </c>
      <c r="C57" s="235">
        <v>3919</v>
      </c>
      <c r="D57" s="235">
        <v>3308</v>
      </c>
      <c r="E57" s="253">
        <f t="shared" si="0"/>
        <v>18.47037484885128</v>
      </c>
    </row>
    <row r="58" spans="1:5" ht="18" customHeight="1">
      <c r="A58" s="236" t="s">
        <v>158</v>
      </c>
      <c r="B58" s="237" t="s">
        <v>1342</v>
      </c>
      <c r="C58" s="238">
        <v>3552</v>
      </c>
      <c r="D58" s="238">
        <v>2737</v>
      </c>
      <c r="E58" s="254">
        <f t="shared" si="0"/>
        <v>29.77712824260138</v>
      </c>
    </row>
    <row r="59" spans="1:5" ht="18" customHeight="1">
      <c r="A59" s="236" t="s">
        <v>159</v>
      </c>
      <c r="B59" s="237" t="s">
        <v>1356</v>
      </c>
      <c r="C59" s="238">
        <v>0</v>
      </c>
      <c r="D59" s="238">
        <v>4</v>
      </c>
      <c r="E59" s="254">
        <f t="shared" si="0"/>
        <v>-100</v>
      </c>
    </row>
    <row r="60" spans="1:5" ht="18" customHeight="1">
      <c r="A60" s="236" t="s">
        <v>160</v>
      </c>
      <c r="B60" s="237" t="s">
        <v>1380</v>
      </c>
      <c r="C60" s="238">
        <v>367</v>
      </c>
      <c r="D60" s="238">
        <v>567</v>
      </c>
      <c r="E60" s="254">
        <f t="shared" si="0"/>
        <v>-35.273368606701936</v>
      </c>
    </row>
    <row r="61" spans="1:5" ht="18" customHeight="1">
      <c r="A61" s="233" t="s">
        <v>162</v>
      </c>
      <c r="B61" s="234" t="s">
        <v>1381</v>
      </c>
      <c r="C61" s="235">
        <v>1481</v>
      </c>
      <c r="D61" s="235">
        <v>1704</v>
      </c>
      <c r="E61" s="253">
        <f t="shared" si="0"/>
        <v>-13.086854460093903</v>
      </c>
    </row>
    <row r="62" spans="1:5" ht="18" customHeight="1">
      <c r="A62" s="236" t="s">
        <v>164</v>
      </c>
      <c r="B62" s="237" t="s">
        <v>1342</v>
      </c>
      <c r="C62" s="238">
        <v>674</v>
      </c>
      <c r="D62" s="238">
        <v>732</v>
      </c>
      <c r="E62" s="254">
        <f t="shared" si="0"/>
        <v>-7.923497267759558</v>
      </c>
    </row>
    <row r="63" spans="1:5" ht="18" customHeight="1">
      <c r="A63" s="236" t="s">
        <v>165</v>
      </c>
      <c r="B63" s="237" t="s">
        <v>1348</v>
      </c>
      <c r="C63" s="238">
        <v>652</v>
      </c>
      <c r="D63" s="238">
        <v>651</v>
      </c>
      <c r="E63" s="254">
        <f t="shared" si="0"/>
        <v>0.15360983102918624</v>
      </c>
    </row>
    <row r="64" spans="1:5" ht="18" customHeight="1">
      <c r="A64" s="236" t="s">
        <v>166</v>
      </c>
      <c r="B64" s="237" t="s">
        <v>1382</v>
      </c>
      <c r="C64" s="238">
        <v>155</v>
      </c>
      <c r="D64" s="238">
        <v>321</v>
      </c>
      <c r="E64" s="254">
        <f t="shared" si="0"/>
        <v>-51.71339563862929</v>
      </c>
    </row>
    <row r="65" spans="1:5" ht="18" customHeight="1">
      <c r="A65" s="145" t="s">
        <v>168</v>
      </c>
      <c r="B65" s="240" t="s">
        <v>1383</v>
      </c>
      <c r="C65" s="235">
        <v>1140</v>
      </c>
      <c r="D65" s="235">
        <v>109</v>
      </c>
      <c r="E65" s="253">
        <f t="shared" si="0"/>
        <v>945.8715596330276</v>
      </c>
    </row>
    <row r="66" spans="1:5" ht="18" customHeight="1">
      <c r="A66" s="236" t="s">
        <v>170</v>
      </c>
      <c r="B66" s="237" t="s">
        <v>1348</v>
      </c>
      <c r="C66" s="238">
        <v>0</v>
      </c>
      <c r="D66" s="238">
        <v>109</v>
      </c>
      <c r="E66" s="254">
        <f t="shared" si="0"/>
        <v>-100</v>
      </c>
    </row>
    <row r="67" spans="1:5" ht="18" customHeight="1">
      <c r="A67" s="236" t="s">
        <v>1384</v>
      </c>
      <c r="B67" s="237" t="s">
        <v>1385</v>
      </c>
      <c r="C67" s="238">
        <v>1140</v>
      </c>
      <c r="D67" s="238">
        <v>0</v>
      </c>
      <c r="E67" s="254">
        <f t="shared" si="0"/>
        <v>0</v>
      </c>
    </row>
    <row r="68" spans="1:5" ht="18" customHeight="1">
      <c r="A68" s="233" t="s">
        <v>171</v>
      </c>
      <c r="B68" s="234" t="s">
        <v>1386</v>
      </c>
      <c r="C68" s="235">
        <v>25</v>
      </c>
      <c r="D68" s="235">
        <v>49</v>
      </c>
      <c r="E68" s="253">
        <f t="shared" si="0"/>
        <v>-48.97959183673469</v>
      </c>
    </row>
    <row r="69" spans="1:5" ht="18" customHeight="1">
      <c r="A69" s="236" t="s">
        <v>173</v>
      </c>
      <c r="B69" s="237" t="s">
        <v>1387</v>
      </c>
      <c r="C69" s="238">
        <v>25</v>
      </c>
      <c r="D69" s="238">
        <v>20</v>
      </c>
      <c r="E69" s="254">
        <f aca="true" t="shared" si="1" ref="E69:E132">_xlfn.IFERROR(C69/D69*100-100,0)</f>
        <v>25</v>
      </c>
    </row>
    <row r="70" spans="1:5" ht="18" customHeight="1">
      <c r="A70" s="236" t="s">
        <v>175</v>
      </c>
      <c r="B70" s="237" t="s">
        <v>1388</v>
      </c>
      <c r="C70" s="238">
        <v>0</v>
      </c>
      <c r="D70" s="238">
        <v>29</v>
      </c>
      <c r="E70" s="254">
        <f t="shared" si="1"/>
        <v>-100</v>
      </c>
    </row>
    <row r="71" spans="1:5" ht="18" customHeight="1">
      <c r="A71" s="233" t="s">
        <v>177</v>
      </c>
      <c r="B71" s="234" t="s">
        <v>1389</v>
      </c>
      <c r="C71" s="235">
        <v>0</v>
      </c>
      <c r="D71" s="235">
        <v>142</v>
      </c>
      <c r="E71" s="253">
        <f t="shared" si="1"/>
        <v>-100</v>
      </c>
    </row>
    <row r="72" spans="1:5" ht="18" customHeight="1">
      <c r="A72" s="236" t="s">
        <v>179</v>
      </c>
      <c r="B72" s="237" t="s">
        <v>1342</v>
      </c>
      <c r="C72" s="238">
        <v>0</v>
      </c>
      <c r="D72" s="238">
        <v>106</v>
      </c>
      <c r="E72" s="254">
        <f t="shared" si="1"/>
        <v>-100</v>
      </c>
    </row>
    <row r="73" spans="1:5" ht="18" customHeight="1">
      <c r="A73" s="236" t="s">
        <v>180</v>
      </c>
      <c r="B73" s="237" t="s">
        <v>1390</v>
      </c>
      <c r="C73" s="238">
        <v>0</v>
      </c>
      <c r="D73" s="238">
        <v>36</v>
      </c>
      <c r="E73" s="254">
        <f t="shared" si="1"/>
        <v>-100</v>
      </c>
    </row>
    <row r="74" spans="1:5" ht="18" customHeight="1">
      <c r="A74" s="233" t="s">
        <v>182</v>
      </c>
      <c r="B74" s="234" t="s">
        <v>1391</v>
      </c>
      <c r="C74" s="235">
        <v>721</v>
      </c>
      <c r="D74" s="235">
        <v>528</v>
      </c>
      <c r="E74" s="253">
        <f t="shared" si="1"/>
        <v>36.55303030303031</v>
      </c>
    </row>
    <row r="75" spans="1:5" ht="18" customHeight="1">
      <c r="A75" s="236" t="s">
        <v>184</v>
      </c>
      <c r="B75" s="237" t="s">
        <v>1342</v>
      </c>
      <c r="C75" s="238">
        <v>346</v>
      </c>
      <c r="D75" s="238">
        <v>364</v>
      </c>
      <c r="E75" s="254">
        <f t="shared" si="1"/>
        <v>-4.945054945054949</v>
      </c>
    </row>
    <row r="76" spans="1:5" ht="18" customHeight="1">
      <c r="A76" s="236" t="s">
        <v>185</v>
      </c>
      <c r="B76" s="237" t="s">
        <v>1392</v>
      </c>
      <c r="C76" s="238">
        <v>375</v>
      </c>
      <c r="D76" s="238">
        <v>164</v>
      </c>
      <c r="E76" s="254">
        <f t="shared" si="1"/>
        <v>128.65853658536585</v>
      </c>
    </row>
    <row r="77" spans="1:5" ht="18" customHeight="1">
      <c r="A77" s="233" t="s">
        <v>189</v>
      </c>
      <c r="B77" s="234" t="s">
        <v>1393</v>
      </c>
      <c r="C77" s="235">
        <v>170</v>
      </c>
      <c r="D77" s="235">
        <v>175</v>
      </c>
      <c r="E77" s="253">
        <f t="shared" si="1"/>
        <v>-2.857142857142861</v>
      </c>
    </row>
    <row r="78" spans="1:5" ht="18" customHeight="1">
      <c r="A78" s="236" t="s">
        <v>191</v>
      </c>
      <c r="B78" s="237" t="s">
        <v>1342</v>
      </c>
      <c r="C78" s="238">
        <v>147</v>
      </c>
      <c r="D78" s="238">
        <v>164</v>
      </c>
      <c r="E78" s="254">
        <f t="shared" si="1"/>
        <v>-10.36585365853658</v>
      </c>
    </row>
    <row r="79" spans="1:5" ht="18" customHeight="1">
      <c r="A79" s="236" t="s">
        <v>192</v>
      </c>
      <c r="B79" s="237" t="s">
        <v>1394</v>
      </c>
      <c r="C79" s="238">
        <v>23</v>
      </c>
      <c r="D79" s="238">
        <v>11</v>
      </c>
      <c r="E79" s="254">
        <f t="shared" si="1"/>
        <v>109.0909090909091</v>
      </c>
    </row>
    <row r="80" spans="1:5" ht="18" customHeight="1">
      <c r="A80" s="233" t="s">
        <v>194</v>
      </c>
      <c r="B80" s="234" t="s">
        <v>1395</v>
      </c>
      <c r="C80" s="235">
        <v>1338</v>
      </c>
      <c r="D80" s="235">
        <v>1208</v>
      </c>
      <c r="E80" s="253">
        <f t="shared" si="1"/>
        <v>10.761589403973517</v>
      </c>
    </row>
    <row r="81" spans="1:5" ht="18" customHeight="1">
      <c r="A81" s="236" t="s">
        <v>196</v>
      </c>
      <c r="B81" s="237" t="s">
        <v>1342</v>
      </c>
      <c r="C81" s="238">
        <v>755</v>
      </c>
      <c r="D81" s="238">
        <v>793</v>
      </c>
      <c r="E81" s="254">
        <f t="shared" si="1"/>
        <v>-4.791929382093315</v>
      </c>
    </row>
    <row r="82" spans="1:5" ht="18" customHeight="1">
      <c r="A82" s="236" t="s">
        <v>197</v>
      </c>
      <c r="B82" s="237" t="s">
        <v>1348</v>
      </c>
      <c r="C82" s="238">
        <v>141</v>
      </c>
      <c r="D82" s="238">
        <v>148</v>
      </c>
      <c r="E82" s="254">
        <f t="shared" si="1"/>
        <v>-4.729729729729726</v>
      </c>
    </row>
    <row r="83" spans="1:5" ht="18" customHeight="1">
      <c r="A83" s="236" t="s">
        <v>198</v>
      </c>
      <c r="B83" s="237" t="s">
        <v>1396</v>
      </c>
      <c r="C83" s="238">
        <v>442</v>
      </c>
      <c r="D83" s="238">
        <v>267</v>
      </c>
      <c r="E83" s="254">
        <f t="shared" si="1"/>
        <v>65.54307116104869</v>
      </c>
    </row>
    <row r="84" spans="1:5" ht="18" customHeight="1">
      <c r="A84" s="233" t="s">
        <v>200</v>
      </c>
      <c r="B84" s="234" t="s">
        <v>1397</v>
      </c>
      <c r="C84" s="235">
        <v>6486</v>
      </c>
      <c r="D84" s="235">
        <v>6509</v>
      </c>
      <c r="E84" s="253">
        <f t="shared" si="1"/>
        <v>-0.35335689045936647</v>
      </c>
    </row>
    <row r="85" spans="1:5" ht="18" customHeight="1">
      <c r="A85" s="236" t="s">
        <v>202</v>
      </c>
      <c r="B85" s="237" t="s">
        <v>1342</v>
      </c>
      <c r="C85" s="238">
        <v>4839</v>
      </c>
      <c r="D85" s="238">
        <v>5371</v>
      </c>
      <c r="E85" s="254">
        <f t="shared" si="1"/>
        <v>-9.905045615341649</v>
      </c>
    </row>
    <row r="86" spans="1:5" ht="18" customHeight="1">
      <c r="A86" s="236" t="s">
        <v>203</v>
      </c>
      <c r="B86" s="237" t="s">
        <v>1356</v>
      </c>
      <c r="C86" s="238">
        <v>35</v>
      </c>
      <c r="D86" s="238">
        <v>128</v>
      </c>
      <c r="E86" s="254">
        <f t="shared" si="1"/>
        <v>-72.65625</v>
      </c>
    </row>
    <row r="87" spans="1:5" ht="18" customHeight="1">
      <c r="A87" s="236" t="s">
        <v>206</v>
      </c>
      <c r="B87" s="237" t="s">
        <v>1348</v>
      </c>
      <c r="C87" s="238">
        <v>278</v>
      </c>
      <c r="D87" s="238">
        <v>291</v>
      </c>
      <c r="E87" s="254">
        <f t="shared" si="1"/>
        <v>-4.467353951890033</v>
      </c>
    </row>
    <row r="88" spans="1:5" ht="18" customHeight="1">
      <c r="A88" s="236" t="s">
        <v>207</v>
      </c>
      <c r="B88" s="237" t="s">
        <v>1398</v>
      </c>
      <c r="C88" s="238">
        <v>1334</v>
      </c>
      <c r="D88" s="238">
        <v>719</v>
      </c>
      <c r="E88" s="254">
        <f t="shared" si="1"/>
        <v>85.5354659248957</v>
      </c>
    </row>
    <row r="89" spans="1:5" ht="18" customHeight="1">
      <c r="A89" s="233" t="s">
        <v>209</v>
      </c>
      <c r="B89" s="234" t="s">
        <v>1399</v>
      </c>
      <c r="C89" s="235">
        <v>2529</v>
      </c>
      <c r="D89" s="235">
        <v>2067</v>
      </c>
      <c r="E89" s="253">
        <f t="shared" si="1"/>
        <v>22.351233671988396</v>
      </c>
    </row>
    <row r="90" spans="1:5" ht="18" customHeight="1">
      <c r="A90" s="236" t="s">
        <v>211</v>
      </c>
      <c r="B90" s="237" t="s">
        <v>1342</v>
      </c>
      <c r="C90" s="238">
        <v>1199</v>
      </c>
      <c r="D90" s="238">
        <v>1019</v>
      </c>
      <c r="E90" s="254">
        <f t="shared" si="1"/>
        <v>17.664376840039253</v>
      </c>
    </row>
    <row r="91" spans="1:5" ht="18" customHeight="1">
      <c r="A91" s="236" t="s">
        <v>212</v>
      </c>
      <c r="B91" s="237" t="s">
        <v>1400</v>
      </c>
      <c r="C91" s="238">
        <v>70</v>
      </c>
      <c r="D91" s="238">
        <v>57</v>
      </c>
      <c r="E91" s="254">
        <f t="shared" si="1"/>
        <v>22.807017543859658</v>
      </c>
    </row>
    <row r="92" spans="1:5" ht="18" customHeight="1">
      <c r="A92" s="236" t="s">
        <v>214</v>
      </c>
      <c r="B92" s="237" t="s">
        <v>1401</v>
      </c>
      <c r="C92" s="238">
        <v>1260</v>
      </c>
      <c r="D92" s="238">
        <v>991</v>
      </c>
      <c r="E92" s="254">
        <f t="shared" si="1"/>
        <v>27.144298688193743</v>
      </c>
    </row>
    <row r="93" spans="1:5" ht="18" customHeight="1">
      <c r="A93" s="233" t="s">
        <v>216</v>
      </c>
      <c r="B93" s="234" t="s">
        <v>1402</v>
      </c>
      <c r="C93" s="235">
        <v>3298</v>
      </c>
      <c r="D93" s="235">
        <v>3160</v>
      </c>
      <c r="E93" s="253">
        <f t="shared" si="1"/>
        <v>4.367088607594937</v>
      </c>
    </row>
    <row r="94" spans="1:5" ht="18" customHeight="1">
      <c r="A94" s="236" t="s">
        <v>218</v>
      </c>
      <c r="B94" s="237" t="s">
        <v>1342</v>
      </c>
      <c r="C94" s="238">
        <v>846</v>
      </c>
      <c r="D94" s="238">
        <v>1030</v>
      </c>
      <c r="E94" s="254">
        <f t="shared" si="1"/>
        <v>-17.864077669902912</v>
      </c>
    </row>
    <row r="95" spans="1:5" ht="18" customHeight="1">
      <c r="A95" s="236" t="s">
        <v>219</v>
      </c>
      <c r="B95" s="237" t="s">
        <v>1403</v>
      </c>
      <c r="C95" s="238">
        <v>2452</v>
      </c>
      <c r="D95" s="238">
        <v>2130</v>
      </c>
      <c r="E95" s="254">
        <f t="shared" si="1"/>
        <v>15.117370892018783</v>
      </c>
    </row>
    <row r="96" spans="1:5" ht="18" customHeight="1">
      <c r="A96" s="233" t="s">
        <v>221</v>
      </c>
      <c r="B96" s="234" t="s">
        <v>1404</v>
      </c>
      <c r="C96" s="235">
        <v>1893</v>
      </c>
      <c r="D96" s="235">
        <v>1417</v>
      </c>
      <c r="E96" s="253">
        <f t="shared" si="1"/>
        <v>33.592095977417074</v>
      </c>
    </row>
    <row r="97" spans="1:5" ht="18" customHeight="1">
      <c r="A97" s="236" t="s">
        <v>223</v>
      </c>
      <c r="B97" s="237" t="s">
        <v>1342</v>
      </c>
      <c r="C97" s="238">
        <v>864</v>
      </c>
      <c r="D97" s="238">
        <v>1106</v>
      </c>
      <c r="E97" s="254">
        <f t="shared" si="1"/>
        <v>-21.88065099457505</v>
      </c>
    </row>
    <row r="98" spans="1:5" ht="18" customHeight="1">
      <c r="A98" s="148" t="s">
        <v>224</v>
      </c>
      <c r="B98" s="239" t="s">
        <v>1405</v>
      </c>
      <c r="C98" s="238">
        <v>80</v>
      </c>
      <c r="D98" s="238">
        <v>78</v>
      </c>
      <c r="E98" s="254">
        <f t="shared" si="1"/>
        <v>2.564102564102555</v>
      </c>
    </row>
    <row r="99" spans="1:5" ht="18" customHeight="1">
      <c r="A99" s="236" t="s">
        <v>226</v>
      </c>
      <c r="B99" s="237" t="s">
        <v>1406</v>
      </c>
      <c r="C99" s="238">
        <v>70</v>
      </c>
      <c r="D99" s="238">
        <v>85</v>
      </c>
      <c r="E99" s="254">
        <f t="shared" si="1"/>
        <v>-17.64705882352942</v>
      </c>
    </row>
    <row r="100" spans="1:5" ht="18" customHeight="1">
      <c r="A100" s="236" t="s">
        <v>1407</v>
      </c>
      <c r="B100" s="237" t="s">
        <v>1348</v>
      </c>
      <c r="C100" s="238">
        <v>692</v>
      </c>
      <c r="D100" s="238">
        <v>0</v>
      </c>
      <c r="E100" s="254">
        <f t="shared" si="1"/>
        <v>0</v>
      </c>
    </row>
    <row r="101" spans="1:5" ht="18" customHeight="1">
      <c r="A101" s="236" t="s">
        <v>228</v>
      </c>
      <c r="B101" s="237" t="s">
        <v>1408</v>
      </c>
      <c r="C101" s="238">
        <v>187</v>
      </c>
      <c r="D101" s="238">
        <v>148</v>
      </c>
      <c r="E101" s="254">
        <f t="shared" si="1"/>
        <v>26.351351351351354</v>
      </c>
    </row>
    <row r="102" spans="1:5" ht="18" customHeight="1">
      <c r="A102" s="233" t="s">
        <v>230</v>
      </c>
      <c r="B102" s="234" t="s">
        <v>1409</v>
      </c>
      <c r="C102" s="235">
        <v>2790</v>
      </c>
      <c r="D102" s="235">
        <v>3461</v>
      </c>
      <c r="E102" s="253">
        <f t="shared" si="1"/>
        <v>-19.387460271597803</v>
      </c>
    </row>
    <row r="103" spans="1:5" ht="18" customHeight="1">
      <c r="A103" s="236" t="s">
        <v>232</v>
      </c>
      <c r="B103" s="237" t="s">
        <v>1342</v>
      </c>
      <c r="C103" s="238">
        <v>1299</v>
      </c>
      <c r="D103" s="238">
        <v>1922</v>
      </c>
      <c r="E103" s="254">
        <f t="shared" si="1"/>
        <v>-32.414151925078045</v>
      </c>
    </row>
    <row r="104" spans="1:5" ht="18" customHeight="1">
      <c r="A104" s="236" t="s">
        <v>233</v>
      </c>
      <c r="B104" s="237" t="s">
        <v>1410</v>
      </c>
      <c r="C104" s="238">
        <v>1491</v>
      </c>
      <c r="D104" s="238">
        <v>1539</v>
      </c>
      <c r="E104" s="254">
        <f t="shared" si="1"/>
        <v>-3.11890838206628</v>
      </c>
    </row>
    <row r="105" spans="1:5" ht="18" customHeight="1">
      <c r="A105" s="145" t="s">
        <v>234</v>
      </c>
      <c r="B105" s="240" t="s">
        <v>1411</v>
      </c>
      <c r="C105" s="235">
        <v>9139</v>
      </c>
      <c r="D105" s="235">
        <v>9635</v>
      </c>
      <c r="E105" s="253">
        <f t="shared" si="1"/>
        <v>-5.147898287493518</v>
      </c>
    </row>
    <row r="106" spans="1:5" ht="18" customHeight="1">
      <c r="A106" s="148" t="s">
        <v>236</v>
      </c>
      <c r="B106" s="239" t="s">
        <v>1342</v>
      </c>
      <c r="C106" s="238">
        <v>4030</v>
      </c>
      <c r="D106" s="238">
        <v>4564</v>
      </c>
      <c r="E106" s="254">
        <f t="shared" si="1"/>
        <v>-11.700262927256787</v>
      </c>
    </row>
    <row r="107" spans="1:5" ht="18" customHeight="1">
      <c r="A107" s="148" t="s">
        <v>1412</v>
      </c>
      <c r="B107" s="239" t="s">
        <v>1370</v>
      </c>
      <c r="C107" s="238">
        <v>26</v>
      </c>
      <c r="D107" s="238">
        <v>0</v>
      </c>
      <c r="E107" s="254">
        <f t="shared" si="1"/>
        <v>0</v>
      </c>
    </row>
    <row r="108" spans="1:5" ht="18" customHeight="1">
      <c r="A108" s="148" t="s">
        <v>1413</v>
      </c>
      <c r="B108" s="239" t="s">
        <v>1414</v>
      </c>
      <c r="C108" s="238">
        <v>392</v>
      </c>
      <c r="D108" s="238">
        <v>0</v>
      </c>
      <c r="E108" s="254">
        <f t="shared" si="1"/>
        <v>0</v>
      </c>
    </row>
    <row r="109" spans="1:5" ht="18" customHeight="1">
      <c r="A109" s="236" t="s">
        <v>1415</v>
      </c>
      <c r="B109" s="237" t="s">
        <v>1416</v>
      </c>
      <c r="C109" s="238">
        <v>80</v>
      </c>
      <c r="D109" s="238">
        <v>0</v>
      </c>
      <c r="E109" s="254">
        <f t="shared" si="1"/>
        <v>0</v>
      </c>
    </row>
    <row r="110" spans="1:5" ht="18" customHeight="1">
      <c r="A110" s="236" t="s">
        <v>1417</v>
      </c>
      <c r="B110" s="237" t="s">
        <v>1418</v>
      </c>
      <c r="C110" s="238">
        <v>145</v>
      </c>
      <c r="D110" s="238">
        <v>0</v>
      </c>
      <c r="E110" s="254">
        <f t="shared" si="1"/>
        <v>0</v>
      </c>
    </row>
    <row r="111" spans="1:5" ht="18" customHeight="1">
      <c r="A111" s="236" t="s">
        <v>237</v>
      </c>
      <c r="B111" s="237" t="s">
        <v>1348</v>
      </c>
      <c r="C111" s="238">
        <v>2975</v>
      </c>
      <c r="D111" s="238">
        <v>2982</v>
      </c>
      <c r="E111" s="254">
        <f t="shared" si="1"/>
        <v>-0.23474178403756696</v>
      </c>
    </row>
    <row r="112" spans="1:5" ht="18" customHeight="1">
      <c r="A112" s="236" t="s">
        <v>238</v>
      </c>
      <c r="B112" s="237" t="s">
        <v>1419</v>
      </c>
      <c r="C112" s="238">
        <v>1491</v>
      </c>
      <c r="D112" s="238">
        <v>2089</v>
      </c>
      <c r="E112" s="254">
        <f t="shared" si="1"/>
        <v>-28.626136907611297</v>
      </c>
    </row>
    <row r="113" spans="1:5" ht="18" customHeight="1">
      <c r="A113" s="233" t="s">
        <v>240</v>
      </c>
      <c r="B113" s="234" t="s">
        <v>1420</v>
      </c>
      <c r="C113" s="235">
        <v>3141</v>
      </c>
      <c r="D113" s="235">
        <v>1095</v>
      </c>
      <c r="E113" s="253">
        <f t="shared" si="1"/>
        <v>186.84931506849318</v>
      </c>
    </row>
    <row r="114" spans="1:5" ht="18" customHeight="1">
      <c r="A114" s="236" t="s">
        <v>244</v>
      </c>
      <c r="B114" s="237" t="s">
        <v>1421</v>
      </c>
      <c r="C114" s="238">
        <v>3141</v>
      </c>
      <c r="D114" s="238">
        <v>1095</v>
      </c>
      <c r="E114" s="254">
        <f t="shared" si="1"/>
        <v>186.84931506849318</v>
      </c>
    </row>
    <row r="115" spans="1:5" ht="18" customHeight="1">
      <c r="A115" s="233" t="s">
        <v>245</v>
      </c>
      <c r="B115" s="234" t="s">
        <v>1422</v>
      </c>
      <c r="C115" s="235">
        <v>505</v>
      </c>
      <c r="D115" s="235">
        <v>518</v>
      </c>
      <c r="E115" s="253">
        <f t="shared" si="1"/>
        <v>-2.5096525096525113</v>
      </c>
    </row>
    <row r="116" spans="1:5" ht="18" customHeight="1">
      <c r="A116" s="233" t="s">
        <v>247</v>
      </c>
      <c r="B116" s="234" t="s">
        <v>1423</v>
      </c>
      <c r="C116" s="235">
        <v>425</v>
      </c>
      <c r="D116" s="235">
        <v>518</v>
      </c>
      <c r="E116" s="253">
        <f t="shared" si="1"/>
        <v>-17.953667953667946</v>
      </c>
    </row>
    <row r="117" spans="1:5" ht="18" customHeight="1">
      <c r="A117" s="236" t="s">
        <v>249</v>
      </c>
      <c r="B117" s="237" t="s">
        <v>1424</v>
      </c>
      <c r="C117" s="238">
        <v>100</v>
      </c>
      <c r="D117" s="238">
        <v>90</v>
      </c>
      <c r="E117" s="254">
        <f t="shared" si="1"/>
        <v>11.111111111111114</v>
      </c>
    </row>
    <row r="118" spans="1:5" ht="18" customHeight="1">
      <c r="A118" s="236" t="s">
        <v>251</v>
      </c>
      <c r="B118" s="237" t="s">
        <v>1425</v>
      </c>
      <c r="C118" s="238">
        <v>83</v>
      </c>
      <c r="D118" s="238">
        <v>119</v>
      </c>
      <c r="E118" s="254">
        <f t="shared" si="1"/>
        <v>-30.25210084033614</v>
      </c>
    </row>
    <row r="119" spans="1:5" ht="18" customHeight="1">
      <c r="A119" s="236" t="s">
        <v>253</v>
      </c>
      <c r="B119" s="237" t="s">
        <v>1426</v>
      </c>
      <c r="C119" s="238">
        <v>10</v>
      </c>
      <c r="D119" s="238">
        <v>10</v>
      </c>
      <c r="E119" s="254">
        <f t="shared" si="1"/>
        <v>0</v>
      </c>
    </row>
    <row r="120" spans="1:5" ht="18" customHeight="1">
      <c r="A120" s="148" t="s">
        <v>255</v>
      </c>
      <c r="B120" s="239" t="s">
        <v>1427</v>
      </c>
      <c r="C120" s="238">
        <v>122</v>
      </c>
      <c r="D120" s="238">
        <v>110</v>
      </c>
      <c r="E120" s="254">
        <f t="shared" si="1"/>
        <v>10.909090909090907</v>
      </c>
    </row>
    <row r="121" spans="1:5" ht="18" customHeight="1">
      <c r="A121" s="148" t="s">
        <v>257</v>
      </c>
      <c r="B121" s="239" t="s">
        <v>1428</v>
      </c>
      <c r="C121" s="238">
        <v>110</v>
      </c>
      <c r="D121" s="238">
        <v>189</v>
      </c>
      <c r="E121" s="254">
        <f t="shared" si="1"/>
        <v>-41.798941798941804</v>
      </c>
    </row>
    <row r="122" spans="1:5" ht="18" customHeight="1">
      <c r="A122" s="233" t="s">
        <v>1429</v>
      </c>
      <c r="B122" s="234" t="s">
        <v>1430</v>
      </c>
      <c r="C122" s="235">
        <v>80</v>
      </c>
      <c r="D122" s="235">
        <v>0</v>
      </c>
      <c r="E122" s="253">
        <f t="shared" si="1"/>
        <v>0</v>
      </c>
    </row>
    <row r="123" spans="1:5" ht="18" customHeight="1">
      <c r="A123" s="236" t="s">
        <v>1431</v>
      </c>
      <c r="B123" s="237" t="s">
        <v>1432</v>
      </c>
      <c r="C123" s="238">
        <v>80</v>
      </c>
      <c r="D123" s="238">
        <v>0</v>
      </c>
      <c r="E123" s="254">
        <f t="shared" si="1"/>
        <v>0</v>
      </c>
    </row>
    <row r="124" spans="1:5" ht="18" customHeight="1">
      <c r="A124" s="233" t="s">
        <v>259</v>
      </c>
      <c r="B124" s="234" t="s">
        <v>1433</v>
      </c>
      <c r="C124" s="235">
        <v>53270</v>
      </c>
      <c r="D124" s="235">
        <v>54154</v>
      </c>
      <c r="E124" s="253">
        <f t="shared" si="1"/>
        <v>-1.6323817261882851</v>
      </c>
    </row>
    <row r="125" spans="1:5" ht="18" customHeight="1">
      <c r="A125" s="233" t="s">
        <v>261</v>
      </c>
      <c r="B125" s="234" t="s">
        <v>1434</v>
      </c>
      <c r="C125" s="235">
        <v>120</v>
      </c>
      <c r="D125" s="235">
        <v>60</v>
      </c>
      <c r="E125" s="253">
        <f t="shared" si="1"/>
        <v>100</v>
      </c>
    </row>
    <row r="126" spans="1:5" ht="18" customHeight="1">
      <c r="A126" s="236" t="s">
        <v>263</v>
      </c>
      <c r="B126" s="237" t="s">
        <v>1435</v>
      </c>
      <c r="C126" s="238">
        <v>120</v>
      </c>
      <c r="D126" s="238">
        <v>60</v>
      </c>
      <c r="E126" s="254">
        <f t="shared" si="1"/>
        <v>100</v>
      </c>
    </row>
    <row r="127" spans="1:5" ht="18" customHeight="1">
      <c r="A127" s="233" t="s">
        <v>264</v>
      </c>
      <c r="B127" s="234" t="s">
        <v>1436</v>
      </c>
      <c r="C127" s="235">
        <v>40826</v>
      </c>
      <c r="D127" s="235">
        <v>41285</v>
      </c>
      <c r="E127" s="253">
        <f t="shared" si="1"/>
        <v>-1.1117839408986327</v>
      </c>
    </row>
    <row r="128" spans="1:5" ht="18" customHeight="1">
      <c r="A128" s="236" t="s">
        <v>266</v>
      </c>
      <c r="B128" s="237" t="s">
        <v>1342</v>
      </c>
      <c r="C128" s="238">
        <v>23572</v>
      </c>
      <c r="D128" s="238">
        <v>27034</v>
      </c>
      <c r="E128" s="254">
        <f t="shared" si="1"/>
        <v>-12.806096027224982</v>
      </c>
    </row>
    <row r="129" spans="1:5" ht="18" customHeight="1">
      <c r="A129" s="236" t="s">
        <v>267</v>
      </c>
      <c r="B129" s="237" t="s">
        <v>1356</v>
      </c>
      <c r="C129" s="238">
        <v>1182</v>
      </c>
      <c r="D129" s="238">
        <v>1189</v>
      </c>
      <c r="E129" s="254">
        <f t="shared" si="1"/>
        <v>-0.5887300252312855</v>
      </c>
    </row>
    <row r="130" spans="1:5" ht="18" customHeight="1">
      <c r="A130" s="236" t="s">
        <v>268</v>
      </c>
      <c r="B130" s="237" t="s">
        <v>1370</v>
      </c>
      <c r="C130" s="238">
        <v>320</v>
      </c>
      <c r="D130" s="238">
        <v>410</v>
      </c>
      <c r="E130" s="254">
        <f t="shared" si="1"/>
        <v>-21.951219512195124</v>
      </c>
    </row>
    <row r="131" spans="1:5" ht="18" customHeight="1">
      <c r="A131" s="236" t="s">
        <v>269</v>
      </c>
      <c r="B131" s="237" t="s">
        <v>1437</v>
      </c>
      <c r="C131" s="238">
        <v>10636</v>
      </c>
      <c r="D131" s="238">
        <v>9161</v>
      </c>
      <c r="E131" s="254">
        <f t="shared" si="1"/>
        <v>16.1008623512717</v>
      </c>
    </row>
    <row r="132" spans="1:5" ht="18" customHeight="1">
      <c r="A132" s="236" t="s">
        <v>271</v>
      </c>
      <c r="B132" s="237" t="s">
        <v>1438</v>
      </c>
      <c r="C132" s="238">
        <v>170</v>
      </c>
      <c r="D132" s="238">
        <v>170</v>
      </c>
      <c r="E132" s="254">
        <f t="shared" si="1"/>
        <v>0</v>
      </c>
    </row>
    <row r="133" spans="1:5" ht="18" customHeight="1">
      <c r="A133" s="236" t="s">
        <v>273</v>
      </c>
      <c r="B133" s="237" t="s">
        <v>1439</v>
      </c>
      <c r="C133" s="238">
        <v>4946</v>
      </c>
      <c r="D133" s="238">
        <v>3321</v>
      </c>
      <c r="E133" s="254">
        <f aca="true" t="shared" si="2" ref="E133:E196">_xlfn.IFERROR(C133/D133*100-100,0)</f>
        <v>48.931044866004214</v>
      </c>
    </row>
    <row r="134" spans="1:5" ht="18" customHeight="1">
      <c r="A134" s="145" t="s">
        <v>275</v>
      </c>
      <c r="B134" s="240" t="s">
        <v>1440</v>
      </c>
      <c r="C134" s="235">
        <v>2987</v>
      </c>
      <c r="D134" s="235">
        <v>3038</v>
      </c>
      <c r="E134" s="253">
        <f t="shared" si="2"/>
        <v>-1.6787360105332425</v>
      </c>
    </row>
    <row r="135" spans="1:5" ht="18" customHeight="1">
      <c r="A135" s="236" t="s">
        <v>277</v>
      </c>
      <c r="B135" s="237" t="s">
        <v>1342</v>
      </c>
      <c r="C135" s="238">
        <v>2283</v>
      </c>
      <c r="D135" s="238">
        <v>2599</v>
      </c>
      <c r="E135" s="254">
        <f t="shared" si="2"/>
        <v>-12.158522508657171</v>
      </c>
    </row>
    <row r="136" spans="1:5" ht="18" customHeight="1">
      <c r="A136" s="236" t="s">
        <v>1441</v>
      </c>
      <c r="B136" s="237" t="s">
        <v>1356</v>
      </c>
      <c r="C136" s="238">
        <v>81</v>
      </c>
      <c r="D136" s="238">
        <v>0</v>
      </c>
      <c r="E136" s="254">
        <f t="shared" si="2"/>
        <v>0</v>
      </c>
    </row>
    <row r="137" spans="1:5" ht="18" customHeight="1">
      <c r="A137" s="236" t="s">
        <v>278</v>
      </c>
      <c r="B137" s="237" t="s">
        <v>1442</v>
      </c>
      <c r="C137" s="238">
        <v>138</v>
      </c>
      <c r="D137" s="238">
        <v>130</v>
      </c>
      <c r="E137" s="254">
        <f t="shared" si="2"/>
        <v>6.15384615384616</v>
      </c>
    </row>
    <row r="138" spans="1:5" ht="18" customHeight="1">
      <c r="A138" s="236" t="s">
        <v>280</v>
      </c>
      <c r="B138" s="237" t="s">
        <v>1443</v>
      </c>
      <c r="C138" s="238">
        <v>485</v>
      </c>
      <c r="D138" s="238">
        <v>309</v>
      </c>
      <c r="E138" s="254">
        <f t="shared" si="2"/>
        <v>56.95792880258898</v>
      </c>
    </row>
    <row r="139" spans="1:5" ht="18" customHeight="1">
      <c r="A139" s="233" t="s">
        <v>282</v>
      </c>
      <c r="B139" s="234" t="s">
        <v>1444</v>
      </c>
      <c r="C139" s="235">
        <v>6073</v>
      </c>
      <c r="D139" s="235">
        <v>6257</v>
      </c>
      <c r="E139" s="253">
        <f t="shared" si="2"/>
        <v>-2.9407064088221233</v>
      </c>
    </row>
    <row r="140" spans="1:5" ht="18" customHeight="1">
      <c r="A140" s="236" t="s">
        <v>284</v>
      </c>
      <c r="B140" s="237" t="s">
        <v>1342</v>
      </c>
      <c r="C140" s="238">
        <v>4221</v>
      </c>
      <c r="D140" s="238">
        <v>4601</v>
      </c>
      <c r="E140" s="254">
        <f t="shared" si="2"/>
        <v>-8.25907411432297</v>
      </c>
    </row>
    <row r="141" spans="1:5" ht="18" customHeight="1">
      <c r="A141" s="236" t="s">
        <v>285</v>
      </c>
      <c r="B141" s="237" t="s">
        <v>1356</v>
      </c>
      <c r="C141" s="238">
        <v>175</v>
      </c>
      <c r="D141" s="238">
        <v>150</v>
      </c>
      <c r="E141" s="254">
        <f t="shared" si="2"/>
        <v>16.66666666666667</v>
      </c>
    </row>
    <row r="142" spans="1:5" ht="18" customHeight="1">
      <c r="A142" s="236" t="s">
        <v>286</v>
      </c>
      <c r="B142" s="237" t="s">
        <v>1445</v>
      </c>
      <c r="C142" s="238">
        <v>481</v>
      </c>
      <c r="D142" s="238">
        <v>256</v>
      </c>
      <c r="E142" s="254">
        <f t="shared" si="2"/>
        <v>87.890625</v>
      </c>
    </row>
    <row r="143" spans="1:5" ht="18" customHeight="1">
      <c r="A143" s="236" t="s">
        <v>288</v>
      </c>
      <c r="B143" s="237" t="s">
        <v>1446</v>
      </c>
      <c r="C143" s="238">
        <v>35</v>
      </c>
      <c r="D143" s="238">
        <v>210</v>
      </c>
      <c r="E143" s="254">
        <f t="shared" si="2"/>
        <v>-83.33333333333334</v>
      </c>
    </row>
    <row r="144" spans="1:5" ht="18" customHeight="1">
      <c r="A144" s="236" t="s">
        <v>290</v>
      </c>
      <c r="B144" s="237" t="s">
        <v>1447</v>
      </c>
      <c r="C144" s="238">
        <v>440</v>
      </c>
      <c r="D144" s="238">
        <v>352</v>
      </c>
      <c r="E144" s="254">
        <f t="shared" si="2"/>
        <v>25</v>
      </c>
    </row>
    <row r="145" spans="1:5" ht="18" customHeight="1">
      <c r="A145" s="236" t="s">
        <v>292</v>
      </c>
      <c r="B145" s="237" t="s">
        <v>1448</v>
      </c>
      <c r="C145" s="238">
        <v>721</v>
      </c>
      <c r="D145" s="238">
        <v>688</v>
      </c>
      <c r="E145" s="254">
        <f t="shared" si="2"/>
        <v>4.79651162790698</v>
      </c>
    </row>
    <row r="146" spans="1:5" ht="18" customHeight="1">
      <c r="A146" s="233" t="s">
        <v>294</v>
      </c>
      <c r="B146" s="234" t="s">
        <v>1449</v>
      </c>
      <c r="C146" s="235">
        <v>3264</v>
      </c>
      <c r="D146" s="235">
        <v>3478</v>
      </c>
      <c r="E146" s="253">
        <f t="shared" si="2"/>
        <v>-6.152961472110405</v>
      </c>
    </row>
    <row r="147" spans="1:5" ht="18" customHeight="1">
      <c r="A147" s="236" t="s">
        <v>296</v>
      </c>
      <c r="B147" s="237" t="s">
        <v>1342</v>
      </c>
      <c r="C147" s="238">
        <v>1861</v>
      </c>
      <c r="D147" s="238">
        <v>2005</v>
      </c>
      <c r="E147" s="254">
        <f t="shared" si="2"/>
        <v>-7.182044887780549</v>
      </c>
    </row>
    <row r="148" spans="1:5" ht="18" customHeight="1">
      <c r="A148" s="236" t="s">
        <v>297</v>
      </c>
      <c r="B148" s="237" t="s">
        <v>1356</v>
      </c>
      <c r="C148" s="238">
        <v>50</v>
      </c>
      <c r="D148" s="238">
        <v>25</v>
      </c>
      <c r="E148" s="254">
        <f t="shared" si="2"/>
        <v>100</v>
      </c>
    </row>
    <row r="149" spans="1:5" ht="18" customHeight="1">
      <c r="A149" s="236" t="s">
        <v>298</v>
      </c>
      <c r="B149" s="237" t="s">
        <v>1450</v>
      </c>
      <c r="C149" s="238">
        <v>574</v>
      </c>
      <c r="D149" s="238">
        <v>626</v>
      </c>
      <c r="E149" s="254">
        <f t="shared" si="2"/>
        <v>-8.306709265175712</v>
      </c>
    </row>
    <row r="150" spans="1:5" ht="18" customHeight="1">
      <c r="A150" s="236" t="s">
        <v>300</v>
      </c>
      <c r="B150" s="237" t="s">
        <v>1451</v>
      </c>
      <c r="C150" s="238">
        <v>100</v>
      </c>
      <c r="D150" s="238">
        <v>103</v>
      </c>
      <c r="E150" s="254">
        <f t="shared" si="2"/>
        <v>-2.9126213592232943</v>
      </c>
    </row>
    <row r="151" spans="1:5" ht="18" customHeight="1">
      <c r="A151" s="148" t="s">
        <v>302</v>
      </c>
      <c r="B151" s="239" t="s">
        <v>1452</v>
      </c>
      <c r="C151" s="238">
        <v>283</v>
      </c>
      <c r="D151" s="238">
        <v>302</v>
      </c>
      <c r="E151" s="254">
        <f t="shared" si="2"/>
        <v>-6.291390728476813</v>
      </c>
    </row>
    <row r="152" spans="1:5" ht="18" customHeight="1">
      <c r="A152" s="148" t="s">
        <v>304</v>
      </c>
      <c r="B152" s="239" t="s">
        <v>1453</v>
      </c>
      <c r="C152" s="238">
        <v>316</v>
      </c>
      <c r="D152" s="238">
        <v>341</v>
      </c>
      <c r="E152" s="254">
        <f t="shared" si="2"/>
        <v>-7.331378299120246</v>
      </c>
    </row>
    <row r="153" spans="1:5" ht="18" customHeight="1">
      <c r="A153" s="236" t="s">
        <v>1454</v>
      </c>
      <c r="B153" s="237" t="s">
        <v>1455</v>
      </c>
      <c r="C153" s="238">
        <v>20</v>
      </c>
      <c r="D153" s="238">
        <v>0</v>
      </c>
      <c r="E153" s="254">
        <f t="shared" si="2"/>
        <v>0</v>
      </c>
    </row>
    <row r="154" spans="1:5" ht="18" customHeight="1">
      <c r="A154" s="236" t="s">
        <v>306</v>
      </c>
      <c r="B154" s="237" t="s">
        <v>1370</v>
      </c>
      <c r="C154" s="238">
        <v>60</v>
      </c>
      <c r="D154" s="238">
        <v>25</v>
      </c>
      <c r="E154" s="254">
        <f t="shared" si="2"/>
        <v>140</v>
      </c>
    </row>
    <row r="155" spans="1:5" ht="18" customHeight="1">
      <c r="A155" s="236" t="s">
        <v>308</v>
      </c>
      <c r="B155" s="237" t="s">
        <v>1456</v>
      </c>
      <c r="C155" s="238">
        <v>0</v>
      </c>
      <c r="D155" s="238">
        <v>51</v>
      </c>
      <c r="E155" s="254">
        <f t="shared" si="2"/>
        <v>-100</v>
      </c>
    </row>
    <row r="156" spans="1:5" ht="18" customHeight="1">
      <c r="A156" s="233" t="s">
        <v>310</v>
      </c>
      <c r="B156" s="234" t="s">
        <v>1457</v>
      </c>
      <c r="C156" s="235">
        <v>0</v>
      </c>
      <c r="D156" s="235">
        <v>36</v>
      </c>
      <c r="E156" s="253">
        <f t="shared" si="2"/>
        <v>-100</v>
      </c>
    </row>
    <row r="157" spans="1:5" ht="18" customHeight="1">
      <c r="A157" s="236" t="s">
        <v>312</v>
      </c>
      <c r="B157" s="237" t="s">
        <v>1458</v>
      </c>
      <c r="C157" s="238">
        <v>0</v>
      </c>
      <c r="D157" s="238">
        <v>36</v>
      </c>
      <c r="E157" s="254">
        <f t="shared" si="2"/>
        <v>-100</v>
      </c>
    </row>
    <row r="158" spans="1:5" ht="18" customHeight="1">
      <c r="A158" s="233" t="s">
        <v>313</v>
      </c>
      <c r="B158" s="234" t="s">
        <v>1459</v>
      </c>
      <c r="C158" s="235">
        <v>232855</v>
      </c>
      <c r="D158" s="235">
        <v>229317</v>
      </c>
      <c r="E158" s="253">
        <f t="shared" si="2"/>
        <v>1.5428424408133736</v>
      </c>
    </row>
    <row r="159" spans="1:5" ht="18" customHeight="1">
      <c r="A159" s="233" t="s">
        <v>315</v>
      </c>
      <c r="B159" s="234" t="s">
        <v>1460</v>
      </c>
      <c r="C159" s="235">
        <v>5369</v>
      </c>
      <c r="D159" s="235">
        <v>1509</v>
      </c>
      <c r="E159" s="253">
        <f t="shared" si="2"/>
        <v>255.79854208084822</v>
      </c>
    </row>
    <row r="160" spans="1:5" ht="18" customHeight="1">
      <c r="A160" s="236" t="s">
        <v>317</v>
      </c>
      <c r="B160" s="237" t="s">
        <v>1342</v>
      </c>
      <c r="C160" s="238">
        <v>5264</v>
      </c>
      <c r="D160" s="238">
        <v>1464</v>
      </c>
      <c r="E160" s="254">
        <f t="shared" si="2"/>
        <v>259.56284153005464</v>
      </c>
    </row>
    <row r="161" spans="1:5" ht="18" customHeight="1">
      <c r="A161" s="236" t="s">
        <v>318</v>
      </c>
      <c r="B161" s="237" t="s">
        <v>1461</v>
      </c>
      <c r="C161" s="238">
        <v>105</v>
      </c>
      <c r="D161" s="238">
        <v>45</v>
      </c>
      <c r="E161" s="254">
        <f t="shared" si="2"/>
        <v>133.33333333333334</v>
      </c>
    </row>
    <row r="162" spans="1:5" ht="18" customHeight="1">
      <c r="A162" s="233" t="s">
        <v>320</v>
      </c>
      <c r="B162" s="234" t="s">
        <v>1462</v>
      </c>
      <c r="C162" s="235">
        <v>166968</v>
      </c>
      <c r="D162" s="235">
        <v>187649</v>
      </c>
      <c r="E162" s="253">
        <f t="shared" si="2"/>
        <v>-11.021108559065055</v>
      </c>
    </row>
    <row r="163" spans="1:5" ht="18" customHeight="1">
      <c r="A163" s="236" t="s">
        <v>322</v>
      </c>
      <c r="B163" s="237" t="s">
        <v>1463</v>
      </c>
      <c r="C163" s="238">
        <v>7947</v>
      </c>
      <c r="D163" s="238">
        <v>8402</v>
      </c>
      <c r="E163" s="254">
        <f t="shared" si="2"/>
        <v>-5.41537729112116</v>
      </c>
    </row>
    <row r="164" spans="1:5" ht="18" customHeight="1">
      <c r="A164" s="236" t="s">
        <v>324</v>
      </c>
      <c r="B164" s="237" t="s">
        <v>1464</v>
      </c>
      <c r="C164" s="238">
        <v>76487</v>
      </c>
      <c r="D164" s="238">
        <v>80097</v>
      </c>
      <c r="E164" s="254">
        <f t="shared" si="2"/>
        <v>-4.507035219795995</v>
      </c>
    </row>
    <row r="165" spans="1:5" ht="18" customHeight="1">
      <c r="A165" s="236" t="s">
        <v>326</v>
      </c>
      <c r="B165" s="237" t="s">
        <v>1465</v>
      </c>
      <c r="C165" s="238">
        <v>50018</v>
      </c>
      <c r="D165" s="238">
        <v>52786</v>
      </c>
      <c r="E165" s="254">
        <f t="shared" si="2"/>
        <v>-5.243814647823285</v>
      </c>
    </row>
    <row r="166" spans="1:5" ht="18" customHeight="1">
      <c r="A166" s="236" t="s">
        <v>328</v>
      </c>
      <c r="B166" s="237" t="s">
        <v>1466</v>
      </c>
      <c r="C166" s="238">
        <v>23442</v>
      </c>
      <c r="D166" s="238">
        <v>35244</v>
      </c>
      <c r="E166" s="254">
        <f t="shared" si="2"/>
        <v>-33.48655090228124</v>
      </c>
    </row>
    <row r="167" spans="1:5" ht="18" customHeight="1">
      <c r="A167" s="148" t="s">
        <v>330</v>
      </c>
      <c r="B167" s="239" t="s">
        <v>1467</v>
      </c>
      <c r="C167" s="238">
        <v>9074</v>
      </c>
      <c r="D167" s="238">
        <v>11120</v>
      </c>
      <c r="E167" s="254">
        <f t="shared" si="2"/>
        <v>-18.399280575539564</v>
      </c>
    </row>
    <row r="168" spans="1:5" ht="18" customHeight="1">
      <c r="A168" s="233" t="s">
        <v>332</v>
      </c>
      <c r="B168" s="234" t="s">
        <v>1468</v>
      </c>
      <c r="C168" s="235">
        <v>15262</v>
      </c>
      <c r="D168" s="235">
        <v>13947</v>
      </c>
      <c r="E168" s="253">
        <f t="shared" si="2"/>
        <v>9.428550942855082</v>
      </c>
    </row>
    <row r="169" spans="1:5" ht="18" customHeight="1">
      <c r="A169" s="236" t="s">
        <v>1469</v>
      </c>
      <c r="B169" s="237" t="s">
        <v>1470</v>
      </c>
      <c r="C169" s="238">
        <v>15262</v>
      </c>
      <c r="D169" s="238">
        <v>13947</v>
      </c>
      <c r="E169" s="254">
        <f t="shared" si="2"/>
        <v>9.428550942855082</v>
      </c>
    </row>
    <row r="170" spans="1:5" ht="18" customHeight="1">
      <c r="A170" s="233" t="s">
        <v>336</v>
      </c>
      <c r="B170" s="234" t="s">
        <v>1471</v>
      </c>
      <c r="C170" s="235">
        <v>2444</v>
      </c>
      <c r="D170" s="235">
        <v>2538</v>
      </c>
      <c r="E170" s="253">
        <f t="shared" si="2"/>
        <v>-3.7037037037037095</v>
      </c>
    </row>
    <row r="171" spans="1:5" ht="18" customHeight="1">
      <c r="A171" s="236" t="s">
        <v>338</v>
      </c>
      <c r="B171" s="237" t="s">
        <v>1472</v>
      </c>
      <c r="C171" s="238">
        <v>2444</v>
      </c>
      <c r="D171" s="238">
        <v>2538</v>
      </c>
      <c r="E171" s="254">
        <f t="shared" si="2"/>
        <v>-3.7037037037037095</v>
      </c>
    </row>
    <row r="172" spans="1:5" ht="18" customHeight="1">
      <c r="A172" s="233" t="s">
        <v>340</v>
      </c>
      <c r="B172" s="234" t="s">
        <v>1473</v>
      </c>
      <c r="C172" s="235">
        <v>882</v>
      </c>
      <c r="D172" s="235">
        <v>1603</v>
      </c>
      <c r="E172" s="253">
        <f t="shared" si="2"/>
        <v>-44.978165938864635</v>
      </c>
    </row>
    <row r="173" spans="1:5" ht="18" customHeight="1">
      <c r="A173" s="236" t="s">
        <v>342</v>
      </c>
      <c r="B173" s="237" t="s">
        <v>1474</v>
      </c>
      <c r="C173" s="238">
        <v>882</v>
      </c>
      <c r="D173" s="238">
        <v>1603</v>
      </c>
      <c r="E173" s="254">
        <f t="shared" si="2"/>
        <v>-44.978165938864635</v>
      </c>
    </row>
    <row r="174" spans="1:5" ht="18" customHeight="1">
      <c r="A174" s="233" t="s">
        <v>344</v>
      </c>
      <c r="B174" s="234" t="s">
        <v>1475</v>
      </c>
      <c r="C174" s="235">
        <v>13700</v>
      </c>
      <c r="D174" s="235">
        <v>9032</v>
      </c>
      <c r="E174" s="253">
        <f t="shared" si="2"/>
        <v>51.68290522586361</v>
      </c>
    </row>
    <row r="175" spans="1:5" ht="18" customHeight="1">
      <c r="A175" s="236" t="s">
        <v>346</v>
      </c>
      <c r="B175" s="237" t="s">
        <v>1476</v>
      </c>
      <c r="C175" s="238">
        <v>13700</v>
      </c>
      <c r="D175" s="238">
        <v>9032</v>
      </c>
      <c r="E175" s="254">
        <f t="shared" si="2"/>
        <v>51.68290522586361</v>
      </c>
    </row>
    <row r="176" spans="1:5" ht="18" customHeight="1">
      <c r="A176" s="233" t="s">
        <v>348</v>
      </c>
      <c r="B176" s="234" t="s">
        <v>1477</v>
      </c>
      <c r="C176" s="235">
        <v>28230</v>
      </c>
      <c r="D176" s="235">
        <v>13039</v>
      </c>
      <c r="E176" s="253">
        <f t="shared" si="2"/>
        <v>116.504333154383</v>
      </c>
    </row>
    <row r="177" spans="1:5" ht="18" customHeight="1">
      <c r="A177" s="236" t="s">
        <v>350</v>
      </c>
      <c r="B177" s="237" t="s">
        <v>1478</v>
      </c>
      <c r="C177" s="238">
        <v>28230</v>
      </c>
      <c r="D177" s="238">
        <v>13039</v>
      </c>
      <c r="E177" s="254">
        <f t="shared" si="2"/>
        <v>116.504333154383</v>
      </c>
    </row>
    <row r="178" spans="1:5" ht="18" customHeight="1">
      <c r="A178" s="233" t="s">
        <v>351</v>
      </c>
      <c r="B178" s="234" t="s">
        <v>1479</v>
      </c>
      <c r="C178" s="235">
        <v>19913</v>
      </c>
      <c r="D178" s="235">
        <v>19862</v>
      </c>
      <c r="E178" s="253">
        <f t="shared" si="2"/>
        <v>0.2567717249018102</v>
      </c>
    </row>
    <row r="179" spans="1:5" ht="18" customHeight="1">
      <c r="A179" s="233" t="s">
        <v>353</v>
      </c>
      <c r="B179" s="234" t="s">
        <v>1480</v>
      </c>
      <c r="C179" s="235">
        <v>326</v>
      </c>
      <c r="D179" s="235">
        <v>303</v>
      </c>
      <c r="E179" s="253">
        <f t="shared" si="2"/>
        <v>7.5907590759075845</v>
      </c>
    </row>
    <row r="180" spans="1:5" ht="18" customHeight="1">
      <c r="A180" s="236" t="s">
        <v>355</v>
      </c>
      <c r="B180" s="237" t="s">
        <v>1342</v>
      </c>
      <c r="C180" s="238">
        <v>253</v>
      </c>
      <c r="D180" s="238">
        <v>232</v>
      </c>
      <c r="E180" s="254">
        <f t="shared" si="2"/>
        <v>9.051724137931032</v>
      </c>
    </row>
    <row r="181" spans="1:5" ht="18" customHeight="1">
      <c r="A181" s="236" t="s">
        <v>356</v>
      </c>
      <c r="B181" s="237" t="s">
        <v>1481</v>
      </c>
      <c r="C181" s="238">
        <v>73</v>
      </c>
      <c r="D181" s="238">
        <v>71</v>
      </c>
      <c r="E181" s="254">
        <f t="shared" si="2"/>
        <v>2.816901408450704</v>
      </c>
    </row>
    <row r="182" spans="1:5" ht="18" customHeight="1">
      <c r="A182" s="233" t="s">
        <v>358</v>
      </c>
      <c r="B182" s="234" t="s">
        <v>1482</v>
      </c>
      <c r="C182" s="235">
        <v>4580</v>
      </c>
      <c r="D182" s="235">
        <v>3520</v>
      </c>
      <c r="E182" s="253">
        <f t="shared" si="2"/>
        <v>30.113636363636346</v>
      </c>
    </row>
    <row r="183" spans="1:5" ht="18" customHeight="1">
      <c r="A183" s="236" t="s">
        <v>1483</v>
      </c>
      <c r="B183" s="237" t="s">
        <v>1484</v>
      </c>
      <c r="C183" s="238">
        <v>4580</v>
      </c>
      <c r="D183" s="238">
        <v>3520</v>
      </c>
      <c r="E183" s="254">
        <f t="shared" si="2"/>
        <v>30.113636363636346</v>
      </c>
    </row>
    <row r="184" spans="1:5" ht="18" customHeight="1">
      <c r="A184" s="233" t="s">
        <v>364</v>
      </c>
      <c r="B184" s="234" t="s">
        <v>1485</v>
      </c>
      <c r="C184" s="235">
        <v>1300</v>
      </c>
      <c r="D184" s="235">
        <v>1129</v>
      </c>
      <c r="E184" s="253">
        <f t="shared" si="2"/>
        <v>15.146147032772376</v>
      </c>
    </row>
    <row r="185" spans="1:5" ht="18" customHeight="1">
      <c r="A185" s="236" t="s">
        <v>366</v>
      </c>
      <c r="B185" s="237" t="s">
        <v>1486</v>
      </c>
      <c r="C185" s="238">
        <v>562</v>
      </c>
      <c r="D185" s="238">
        <v>639</v>
      </c>
      <c r="E185" s="254">
        <f t="shared" si="2"/>
        <v>-12.05007824726134</v>
      </c>
    </row>
    <row r="186" spans="1:5" ht="18" customHeight="1">
      <c r="A186" s="236" t="s">
        <v>368</v>
      </c>
      <c r="B186" s="237" t="s">
        <v>1487</v>
      </c>
      <c r="C186" s="238">
        <v>738</v>
      </c>
      <c r="D186" s="238">
        <v>490</v>
      </c>
      <c r="E186" s="254">
        <f t="shared" si="2"/>
        <v>50.61224489795919</v>
      </c>
    </row>
    <row r="187" spans="1:5" ht="18" customHeight="1">
      <c r="A187" s="233" t="s">
        <v>370</v>
      </c>
      <c r="B187" s="234" t="s">
        <v>1488</v>
      </c>
      <c r="C187" s="235">
        <v>144</v>
      </c>
      <c r="D187" s="235">
        <v>151</v>
      </c>
      <c r="E187" s="253">
        <f t="shared" si="2"/>
        <v>-4.63576158940397</v>
      </c>
    </row>
    <row r="188" spans="1:5" ht="18" customHeight="1">
      <c r="A188" s="236" t="s">
        <v>372</v>
      </c>
      <c r="B188" s="237" t="s">
        <v>1489</v>
      </c>
      <c r="C188" s="238">
        <v>84</v>
      </c>
      <c r="D188" s="238">
        <v>97</v>
      </c>
      <c r="E188" s="254">
        <f t="shared" si="2"/>
        <v>-13.402061855670098</v>
      </c>
    </row>
    <row r="189" spans="1:5" ht="18" customHeight="1">
      <c r="A189" s="236" t="s">
        <v>374</v>
      </c>
      <c r="B189" s="237" t="s">
        <v>1490</v>
      </c>
      <c r="C189" s="238">
        <v>5</v>
      </c>
      <c r="D189" s="238">
        <v>0</v>
      </c>
      <c r="E189" s="254">
        <f t="shared" si="2"/>
        <v>0</v>
      </c>
    </row>
    <row r="190" spans="1:5" ht="18" customHeight="1">
      <c r="A190" s="236" t="s">
        <v>376</v>
      </c>
      <c r="B190" s="237" t="s">
        <v>1491</v>
      </c>
      <c r="C190" s="238">
        <v>55</v>
      </c>
      <c r="D190" s="238">
        <v>54</v>
      </c>
      <c r="E190" s="254">
        <f t="shared" si="2"/>
        <v>1.8518518518518619</v>
      </c>
    </row>
    <row r="191" spans="1:5" ht="18" customHeight="1">
      <c r="A191" s="233" t="s">
        <v>378</v>
      </c>
      <c r="B191" s="234" t="s">
        <v>1492</v>
      </c>
      <c r="C191" s="235">
        <v>320</v>
      </c>
      <c r="D191" s="235">
        <v>406</v>
      </c>
      <c r="E191" s="253">
        <f t="shared" si="2"/>
        <v>-21.182266009852214</v>
      </c>
    </row>
    <row r="192" spans="1:5" ht="18" customHeight="1">
      <c r="A192" s="236" t="s">
        <v>380</v>
      </c>
      <c r="B192" s="237" t="s">
        <v>1486</v>
      </c>
      <c r="C192" s="238">
        <v>199</v>
      </c>
      <c r="D192" s="238">
        <v>199</v>
      </c>
      <c r="E192" s="254">
        <f t="shared" si="2"/>
        <v>0</v>
      </c>
    </row>
    <row r="193" spans="1:5" ht="18" customHeight="1">
      <c r="A193" s="236" t="s">
        <v>381</v>
      </c>
      <c r="B193" s="237" t="s">
        <v>1493</v>
      </c>
      <c r="C193" s="238">
        <v>103</v>
      </c>
      <c r="D193" s="238">
        <v>103</v>
      </c>
      <c r="E193" s="254">
        <f t="shared" si="2"/>
        <v>0</v>
      </c>
    </row>
    <row r="194" spans="1:5" ht="18" customHeight="1">
      <c r="A194" s="236" t="s">
        <v>383</v>
      </c>
      <c r="B194" s="237" t="s">
        <v>1494</v>
      </c>
      <c r="C194" s="238">
        <v>9</v>
      </c>
      <c r="D194" s="238">
        <v>8</v>
      </c>
      <c r="E194" s="254">
        <f t="shared" si="2"/>
        <v>12.5</v>
      </c>
    </row>
    <row r="195" spans="1:5" ht="18" customHeight="1">
      <c r="A195" s="236" t="s">
        <v>385</v>
      </c>
      <c r="B195" s="237" t="s">
        <v>1495</v>
      </c>
      <c r="C195" s="238">
        <v>9</v>
      </c>
      <c r="D195" s="238">
        <v>76</v>
      </c>
      <c r="E195" s="254">
        <f t="shared" si="2"/>
        <v>-88.15789473684211</v>
      </c>
    </row>
    <row r="196" spans="1:5" ht="18" customHeight="1">
      <c r="A196" s="236" t="s">
        <v>387</v>
      </c>
      <c r="B196" s="237" t="s">
        <v>1496</v>
      </c>
      <c r="C196" s="238">
        <v>0</v>
      </c>
      <c r="D196" s="238">
        <v>20</v>
      </c>
      <c r="E196" s="254">
        <f t="shared" si="2"/>
        <v>-100</v>
      </c>
    </row>
    <row r="197" spans="1:5" ht="18" customHeight="1">
      <c r="A197" s="233" t="s">
        <v>389</v>
      </c>
      <c r="B197" s="234" t="s">
        <v>1497</v>
      </c>
      <c r="C197" s="235">
        <v>1120</v>
      </c>
      <c r="D197" s="235">
        <v>1161</v>
      </c>
      <c r="E197" s="253">
        <f aca="true" t="shared" si="3" ref="E197:E260">_xlfn.IFERROR(C197/D197*100-100,0)</f>
        <v>-3.531438415159343</v>
      </c>
    </row>
    <row r="198" spans="1:5" ht="18" customHeight="1">
      <c r="A198" s="236" t="s">
        <v>391</v>
      </c>
      <c r="B198" s="237" t="s">
        <v>1498</v>
      </c>
      <c r="C198" s="238">
        <v>1120</v>
      </c>
      <c r="D198" s="238">
        <v>1161</v>
      </c>
      <c r="E198" s="254">
        <f t="shared" si="3"/>
        <v>-3.531438415159343</v>
      </c>
    </row>
    <row r="199" spans="1:5" ht="18" customHeight="1">
      <c r="A199" s="233" t="s">
        <v>393</v>
      </c>
      <c r="B199" s="234" t="s">
        <v>1499</v>
      </c>
      <c r="C199" s="235">
        <v>12123</v>
      </c>
      <c r="D199" s="235">
        <v>13192</v>
      </c>
      <c r="E199" s="253">
        <f t="shared" si="3"/>
        <v>-8.103395997574296</v>
      </c>
    </row>
    <row r="200" spans="1:5" ht="18" customHeight="1">
      <c r="A200" s="236" t="s">
        <v>395</v>
      </c>
      <c r="B200" s="237" t="s">
        <v>1500</v>
      </c>
      <c r="C200" s="238">
        <v>6828</v>
      </c>
      <c r="D200" s="238">
        <v>6322</v>
      </c>
      <c r="E200" s="254">
        <f t="shared" si="3"/>
        <v>8.00379626700412</v>
      </c>
    </row>
    <row r="201" spans="1:5" ht="18" customHeight="1">
      <c r="A201" s="236" t="s">
        <v>397</v>
      </c>
      <c r="B201" s="237" t="s">
        <v>1501</v>
      </c>
      <c r="C201" s="238">
        <v>5295</v>
      </c>
      <c r="D201" s="238">
        <v>6870</v>
      </c>
      <c r="E201" s="254">
        <f t="shared" si="3"/>
        <v>-22.925764192139738</v>
      </c>
    </row>
    <row r="202" spans="1:5" ht="18" customHeight="1">
      <c r="A202" s="233" t="s">
        <v>398</v>
      </c>
      <c r="B202" s="234" t="s">
        <v>1502</v>
      </c>
      <c r="C202" s="235">
        <v>20942</v>
      </c>
      <c r="D202" s="235">
        <v>20856</v>
      </c>
      <c r="E202" s="253">
        <f t="shared" si="3"/>
        <v>0.41235136171845</v>
      </c>
    </row>
    <row r="203" spans="1:5" ht="18" customHeight="1">
      <c r="A203" s="233" t="s">
        <v>400</v>
      </c>
      <c r="B203" s="234" t="s">
        <v>1503</v>
      </c>
      <c r="C203" s="235">
        <v>13048</v>
      </c>
      <c r="D203" s="235">
        <v>10517</v>
      </c>
      <c r="E203" s="253">
        <f t="shared" si="3"/>
        <v>24.065798231434826</v>
      </c>
    </row>
    <row r="204" spans="1:5" ht="18" customHeight="1">
      <c r="A204" s="236" t="s">
        <v>402</v>
      </c>
      <c r="B204" s="237" t="s">
        <v>1342</v>
      </c>
      <c r="C204" s="238">
        <v>3739</v>
      </c>
      <c r="D204" s="238">
        <v>3833</v>
      </c>
      <c r="E204" s="254">
        <f t="shared" si="3"/>
        <v>-2.452387164101225</v>
      </c>
    </row>
    <row r="205" spans="1:5" ht="18" customHeight="1">
      <c r="A205" s="236" t="s">
        <v>403</v>
      </c>
      <c r="B205" s="237" t="s">
        <v>1356</v>
      </c>
      <c r="C205" s="238">
        <v>199</v>
      </c>
      <c r="D205" s="238">
        <v>173</v>
      </c>
      <c r="E205" s="254">
        <f t="shared" si="3"/>
        <v>15.028901734104053</v>
      </c>
    </row>
    <row r="206" spans="1:5" ht="18" customHeight="1">
      <c r="A206" s="236" t="s">
        <v>404</v>
      </c>
      <c r="B206" s="237" t="s">
        <v>1504</v>
      </c>
      <c r="C206" s="238">
        <v>732</v>
      </c>
      <c r="D206" s="238">
        <v>765</v>
      </c>
      <c r="E206" s="254">
        <f t="shared" si="3"/>
        <v>-4.313725490196077</v>
      </c>
    </row>
    <row r="207" spans="1:5" ht="18" customHeight="1">
      <c r="A207" s="236" t="s">
        <v>406</v>
      </c>
      <c r="B207" s="237" t="s">
        <v>1505</v>
      </c>
      <c r="C207" s="238">
        <v>831</v>
      </c>
      <c r="D207" s="238">
        <v>926</v>
      </c>
      <c r="E207" s="254">
        <f t="shared" si="3"/>
        <v>-10.259179265658744</v>
      </c>
    </row>
    <row r="208" spans="1:5" ht="18" customHeight="1">
      <c r="A208" s="148" t="s">
        <v>408</v>
      </c>
      <c r="B208" s="239" t="s">
        <v>1506</v>
      </c>
      <c r="C208" s="238">
        <v>488</v>
      </c>
      <c r="D208" s="238">
        <v>2968</v>
      </c>
      <c r="E208" s="254">
        <f t="shared" si="3"/>
        <v>-83.55795148247978</v>
      </c>
    </row>
    <row r="209" spans="1:5" ht="18" customHeight="1">
      <c r="A209" s="236" t="s">
        <v>410</v>
      </c>
      <c r="B209" s="237" t="s">
        <v>1507</v>
      </c>
      <c r="C209" s="238">
        <v>196</v>
      </c>
      <c r="D209" s="238">
        <v>310</v>
      </c>
      <c r="E209" s="254">
        <f t="shared" si="3"/>
        <v>-36.7741935483871</v>
      </c>
    </row>
    <row r="210" spans="1:5" ht="18" customHeight="1">
      <c r="A210" s="236" t="s">
        <v>1508</v>
      </c>
      <c r="B210" s="237" t="s">
        <v>1509</v>
      </c>
      <c r="C210" s="238">
        <v>150</v>
      </c>
      <c r="D210" s="238">
        <v>0</v>
      </c>
      <c r="E210" s="254">
        <f t="shared" si="3"/>
        <v>0</v>
      </c>
    </row>
    <row r="211" spans="1:5" ht="18" customHeight="1">
      <c r="A211" s="236" t="s">
        <v>1510</v>
      </c>
      <c r="B211" s="237" t="s">
        <v>1511</v>
      </c>
      <c r="C211" s="238">
        <v>1300</v>
      </c>
      <c r="D211" s="238">
        <v>0</v>
      </c>
      <c r="E211" s="254">
        <f t="shared" si="3"/>
        <v>0</v>
      </c>
    </row>
    <row r="212" spans="1:5" ht="18" customHeight="1">
      <c r="A212" s="236" t="s">
        <v>412</v>
      </c>
      <c r="B212" s="237" t="s">
        <v>1512</v>
      </c>
      <c r="C212" s="238">
        <v>3728</v>
      </c>
      <c r="D212" s="238">
        <v>436</v>
      </c>
      <c r="E212" s="254">
        <f t="shared" si="3"/>
        <v>755.0458715596329</v>
      </c>
    </row>
    <row r="213" spans="1:5" ht="18" customHeight="1">
      <c r="A213" s="236" t="s">
        <v>414</v>
      </c>
      <c r="B213" s="237" t="s">
        <v>1513</v>
      </c>
      <c r="C213" s="238">
        <v>1685</v>
      </c>
      <c r="D213" s="238">
        <v>1106</v>
      </c>
      <c r="E213" s="254">
        <f t="shared" si="3"/>
        <v>52.35081374321882</v>
      </c>
    </row>
    <row r="214" spans="1:5" ht="18" customHeight="1">
      <c r="A214" s="233" t="s">
        <v>416</v>
      </c>
      <c r="B214" s="234" t="s">
        <v>1514</v>
      </c>
      <c r="C214" s="235">
        <v>813</v>
      </c>
      <c r="D214" s="235">
        <v>877</v>
      </c>
      <c r="E214" s="253">
        <f t="shared" si="3"/>
        <v>-7.297605473204101</v>
      </c>
    </row>
    <row r="215" spans="1:5" ht="18" customHeight="1">
      <c r="A215" s="236" t="s">
        <v>418</v>
      </c>
      <c r="B215" s="237" t="s">
        <v>1515</v>
      </c>
      <c r="C215" s="238">
        <v>316</v>
      </c>
      <c r="D215" s="238">
        <v>433</v>
      </c>
      <c r="E215" s="254">
        <f t="shared" si="3"/>
        <v>-27.020785219399528</v>
      </c>
    </row>
    <row r="216" spans="1:5" ht="18" customHeight="1">
      <c r="A216" s="236" t="s">
        <v>420</v>
      </c>
      <c r="B216" s="237" t="s">
        <v>1516</v>
      </c>
      <c r="C216" s="238">
        <v>497</v>
      </c>
      <c r="D216" s="238">
        <v>349</v>
      </c>
      <c r="E216" s="254">
        <f t="shared" si="3"/>
        <v>42.40687679083095</v>
      </c>
    </row>
    <row r="217" spans="1:5" ht="18" customHeight="1">
      <c r="A217" s="236" t="s">
        <v>422</v>
      </c>
      <c r="B217" s="237" t="s">
        <v>1517</v>
      </c>
      <c r="C217" s="238">
        <v>0</v>
      </c>
      <c r="D217" s="238">
        <v>95</v>
      </c>
      <c r="E217" s="254">
        <f t="shared" si="3"/>
        <v>-100</v>
      </c>
    </row>
    <row r="218" spans="1:5" ht="18" customHeight="1">
      <c r="A218" s="233" t="s">
        <v>424</v>
      </c>
      <c r="B218" s="234" t="s">
        <v>1518</v>
      </c>
      <c r="C218" s="235">
        <v>677</v>
      </c>
      <c r="D218" s="235">
        <v>1438</v>
      </c>
      <c r="E218" s="253">
        <f t="shared" si="3"/>
        <v>-52.92072322670375</v>
      </c>
    </row>
    <row r="219" spans="1:5" ht="18" customHeight="1">
      <c r="A219" s="236" t="s">
        <v>426</v>
      </c>
      <c r="B219" s="237" t="s">
        <v>1342</v>
      </c>
      <c r="C219" s="238">
        <v>0</v>
      </c>
      <c r="D219" s="238">
        <v>623</v>
      </c>
      <c r="E219" s="254">
        <f t="shared" si="3"/>
        <v>-100</v>
      </c>
    </row>
    <row r="220" spans="1:5" ht="18" customHeight="1">
      <c r="A220" s="236" t="s">
        <v>427</v>
      </c>
      <c r="B220" s="237" t="s">
        <v>1519</v>
      </c>
      <c r="C220" s="238">
        <v>180</v>
      </c>
      <c r="D220" s="238">
        <v>224</v>
      </c>
      <c r="E220" s="254">
        <f t="shared" si="3"/>
        <v>-19.64285714285714</v>
      </c>
    </row>
    <row r="221" spans="1:5" ht="18" customHeight="1">
      <c r="A221" s="236" t="s">
        <v>429</v>
      </c>
      <c r="B221" s="237" t="s">
        <v>1520</v>
      </c>
      <c r="C221" s="238">
        <v>160</v>
      </c>
      <c r="D221" s="238">
        <v>407</v>
      </c>
      <c r="E221" s="254">
        <f t="shared" si="3"/>
        <v>-60.68796068796069</v>
      </c>
    </row>
    <row r="222" spans="1:5" ht="18" customHeight="1">
      <c r="A222" s="236" t="s">
        <v>431</v>
      </c>
      <c r="B222" s="237" t="s">
        <v>1521</v>
      </c>
      <c r="C222" s="238">
        <v>337</v>
      </c>
      <c r="D222" s="238">
        <v>184</v>
      </c>
      <c r="E222" s="254">
        <f t="shared" si="3"/>
        <v>83.15217391304347</v>
      </c>
    </row>
    <row r="223" spans="1:5" ht="18" customHeight="1">
      <c r="A223" s="233" t="s">
        <v>433</v>
      </c>
      <c r="B223" s="234" t="s">
        <v>1522</v>
      </c>
      <c r="C223" s="235">
        <v>3941</v>
      </c>
      <c r="D223" s="235">
        <v>4353</v>
      </c>
      <c r="E223" s="253">
        <f t="shared" si="3"/>
        <v>-9.464736963014005</v>
      </c>
    </row>
    <row r="224" spans="1:5" ht="18" customHeight="1">
      <c r="A224" s="236" t="s">
        <v>435</v>
      </c>
      <c r="B224" s="237" t="s">
        <v>1342</v>
      </c>
      <c r="C224" s="238">
        <v>2890</v>
      </c>
      <c r="D224" s="238">
        <v>388</v>
      </c>
      <c r="E224" s="254">
        <f t="shared" si="3"/>
        <v>644.8453608247423</v>
      </c>
    </row>
    <row r="225" spans="1:5" ht="18" customHeight="1">
      <c r="A225" s="236" t="s">
        <v>436</v>
      </c>
      <c r="B225" s="237" t="s">
        <v>1523</v>
      </c>
      <c r="C225" s="238">
        <v>1051</v>
      </c>
      <c r="D225" s="238">
        <v>3965</v>
      </c>
      <c r="E225" s="254">
        <f t="shared" si="3"/>
        <v>-73.49306431273644</v>
      </c>
    </row>
    <row r="226" spans="1:5" ht="18" customHeight="1">
      <c r="A226" s="233" t="s">
        <v>438</v>
      </c>
      <c r="B226" s="234" t="s">
        <v>1524</v>
      </c>
      <c r="C226" s="235">
        <v>2463</v>
      </c>
      <c r="D226" s="235">
        <v>3671</v>
      </c>
      <c r="E226" s="253">
        <f t="shared" si="3"/>
        <v>-32.90656496867339</v>
      </c>
    </row>
    <row r="227" spans="1:5" ht="18" customHeight="1">
      <c r="A227" s="236" t="s">
        <v>440</v>
      </c>
      <c r="B227" s="237" t="s">
        <v>1525</v>
      </c>
      <c r="C227" s="238">
        <v>10</v>
      </c>
      <c r="D227" s="238">
        <v>12</v>
      </c>
      <c r="E227" s="254">
        <f t="shared" si="3"/>
        <v>-16.666666666666657</v>
      </c>
    </row>
    <row r="228" spans="1:5" ht="18" customHeight="1">
      <c r="A228" s="236" t="s">
        <v>442</v>
      </c>
      <c r="B228" s="237" t="s">
        <v>1526</v>
      </c>
      <c r="C228" s="238">
        <v>2453</v>
      </c>
      <c r="D228" s="238">
        <v>3659</v>
      </c>
      <c r="E228" s="254">
        <f t="shared" si="3"/>
        <v>-32.959825088822086</v>
      </c>
    </row>
    <row r="229" spans="1:5" ht="18" customHeight="1">
      <c r="A229" s="233" t="s">
        <v>443</v>
      </c>
      <c r="B229" s="234" t="s">
        <v>1527</v>
      </c>
      <c r="C229" s="235">
        <v>110455</v>
      </c>
      <c r="D229" s="235">
        <v>133703</v>
      </c>
      <c r="E229" s="253">
        <f t="shared" si="3"/>
        <v>-17.387792345721493</v>
      </c>
    </row>
    <row r="230" spans="1:5" ht="18" customHeight="1">
      <c r="A230" s="233" t="s">
        <v>445</v>
      </c>
      <c r="B230" s="234" t="s">
        <v>1528</v>
      </c>
      <c r="C230" s="235">
        <v>3257</v>
      </c>
      <c r="D230" s="235">
        <v>4469</v>
      </c>
      <c r="E230" s="253">
        <f t="shared" si="3"/>
        <v>-27.12016110986798</v>
      </c>
    </row>
    <row r="231" spans="1:5" ht="18" customHeight="1">
      <c r="A231" s="236" t="s">
        <v>447</v>
      </c>
      <c r="B231" s="237" t="s">
        <v>1342</v>
      </c>
      <c r="C231" s="238">
        <v>2506</v>
      </c>
      <c r="D231" s="238">
        <v>3484</v>
      </c>
      <c r="E231" s="254">
        <f t="shared" si="3"/>
        <v>-28.071182548794496</v>
      </c>
    </row>
    <row r="232" spans="1:5" ht="18" customHeight="1">
      <c r="A232" s="236" t="s">
        <v>448</v>
      </c>
      <c r="B232" s="237" t="s">
        <v>1529</v>
      </c>
      <c r="C232" s="238">
        <v>41</v>
      </c>
      <c r="D232" s="238">
        <v>36</v>
      </c>
      <c r="E232" s="254">
        <f t="shared" si="3"/>
        <v>13.888888888888886</v>
      </c>
    </row>
    <row r="233" spans="1:5" ht="18" customHeight="1">
      <c r="A233" s="236" t="s">
        <v>450</v>
      </c>
      <c r="B233" s="237" t="s">
        <v>1530</v>
      </c>
      <c r="C233" s="238">
        <v>110</v>
      </c>
      <c r="D233" s="238">
        <v>63</v>
      </c>
      <c r="E233" s="254">
        <f t="shared" si="3"/>
        <v>74.60317460317461</v>
      </c>
    </row>
    <row r="234" spans="1:5" ht="18" customHeight="1">
      <c r="A234" s="236" t="s">
        <v>452</v>
      </c>
      <c r="B234" s="237" t="s">
        <v>1531</v>
      </c>
      <c r="C234" s="238">
        <v>134</v>
      </c>
      <c r="D234" s="238">
        <v>134</v>
      </c>
      <c r="E234" s="254">
        <f t="shared" si="3"/>
        <v>0</v>
      </c>
    </row>
    <row r="235" spans="1:5" ht="18" customHeight="1">
      <c r="A235" s="236" t="s">
        <v>454</v>
      </c>
      <c r="B235" s="237" t="s">
        <v>1532</v>
      </c>
      <c r="C235" s="238">
        <v>0</v>
      </c>
      <c r="D235" s="238">
        <v>5</v>
      </c>
      <c r="E235" s="254">
        <f t="shared" si="3"/>
        <v>-100</v>
      </c>
    </row>
    <row r="236" spans="1:5" ht="18" customHeight="1">
      <c r="A236" s="236" t="s">
        <v>456</v>
      </c>
      <c r="B236" s="237" t="s">
        <v>1533</v>
      </c>
      <c r="C236" s="238">
        <v>74</v>
      </c>
      <c r="D236" s="238">
        <v>95</v>
      </c>
      <c r="E236" s="254">
        <f t="shared" si="3"/>
        <v>-22.10526315789474</v>
      </c>
    </row>
    <row r="237" spans="1:5" ht="18" customHeight="1">
      <c r="A237" s="236" t="s">
        <v>458</v>
      </c>
      <c r="B237" s="237" t="s">
        <v>1370</v>
      </c>
      <c r="C237" s="238">
        <v>392</v>
      </c>
      <c r="D237" s="238">
        <v>130</v>
      </c>
      <c r="E237" s="254">
        <f t="shared" si="3"/>
        <v>201.53846153846155</v>
      </c>
    </row>
    <row r="238" spans="1:5" ht="18" customHeight="1">
      <c r="A238" s="236" t="s">
        <v>459</v>
      </c>
      <c r="B238" s="237" t="s">
        <v>1534</v>
      </c>
      <c r="C238" s="238">
        <v>0</v>
      </c>
      <c r="D238" s="238">
        <v>27</v>
      </c>
      <c r="E238" s="254">
        <f t="shared" si="3"/>
        <v>-100</v>
      </c>
    </row>
    <row r="239" spans="1:5" ht="18" customHeight="1">
      <c r="A239" s="236" t="s">
        <v>461</v>
      </c>
      <c r="B239" s="237" t="s">
        <v>1535</v>
      </c>
      <c r="C239" s="238">
        <v>0</v>
      </c>
      <c r="D239" s="238">
        <v>10</v>
      </c>
      <c r="E239" s="254">
        <f t="shared" si="3"/>
        <v>-100</v>
      </c>
    </row>
    <row r="240" spans="1:5" ht="18" customHeight="1">
      <c r="A240" s="236" t="s">
        <v>463</v>
      </c>
      <c r="B240" s="237" t="s">
        <v>1536</v>
      </c>
      <c r="C240" s="238">
        <v>0</v>
      </c>
      <c r="D240" s="238">
        <v>485</v>
      </c>
      <c r="E240" s="254">
        <f t="shared" si="3"/>
        <v>-100</v>
      </c>
    </row>
    <row r="241" spans="1:5" ht="18" customHeight="1">
      <c r="A241" s="233" t="s">
        <v>465</v>
      </c>
      <c r="B241" s="234" t="s">
        <v>1537</v>
      </c>
      <c r="C241" s="235">
        <v>2458</v>
      </c>
      <c r="D241" s="235">
        <v>2204</v>
      </c>
      <c r="E241" s="253">
        <f t="shared" si="3"/>
        <v>11.52450090744101</v>
      </c>
    </row>
    <row r="242" spans="1:5" ht="18" customHeight="1">
      <c r="A242" s="236" t="s">
        <v>467</v>
      </c>
      <c r="B242" s="237" t="s">
        <v>1342</v>
      </c>
      <c r="C242" s="238">
        <v>1308</v>
      </c>
      <c r="D242" s="238">
        <v>1586</v>
      </c>
      <c r="E242" s="254">
        <f t="shared" si="3"/>
        <v>-17.528373266078177</v>
      </c>
    </row>
    <row r="243" spans="1:5" ht="18" customHeight="1">
      <c r="A243" s="236" t="s">
        <v>468</v>
      </c>
      <c r="B243" s="237" t="s">
        <v>1529</v>
      </c>
      <c r="C243" s="238">
        <v>0</v>
      </c>
      <c r="D243" s="238">
        <v>6</v>
      </c>
      <c r="E243" s="254">
        <f t="shared" si="3"/>
        <v>-100</v>
      </c>
    </row>
    <row r="244" spans="1:5" ht="18" customHeight="1">
      <c r="A244" s="236" t="s">
        <v>469</v>
      </c>
      <c r="B244" s="237" t="s">
        <v>1538</v>
      </c>
      <c r="C244" s="238">
        <v>120</v>
      </c>
      <c r="D244" s="238">
        <v>99</v>
      </c>
      <c r="E244" s="254">
        <f t="shared" si="3"/>
        <v>21.212121212121218</v>
      </c>
    </row>
    <row r="245" spans="1:5" ht="18" customHeight="1">
      <c r="A245" s="236" t="s">
        <v>471</v>
      </c>
      <c r="B245" s="237" t="s">
        <v>1539</v>
      </c>
      <c r="C245" s="238">
        <v>90</v>
      </c>
      <c r="D245" s="238">
        <v>61</v>
      </c>
      <c r="E245" s="254">
        <f t="shared" si="3"/>
        <v>47.540983606557376</v>
      </c>
    </row>
    <row r="246" spans="1:5" ht="18" customHeight="1">
      <c r="A246" s="236" t="s">
        <v>473</v>
      </c>
      <c r="B246" s="237" t="s">
        <v>1540</v>
      </c>
      <c r="C246" s="238">
        <v>540</v>
      </c>
      <c r="D246" s="238">
        <v>178</v>
      </c>
      <c r="E246" s="254">
        <f t="shared" si="3"/>
        <v>203.3707865168539</v>
      </c>
    </row>
    <row r="247" spans="1:5" ht="18" customHeight="1">
      <c r="A247" s="236" t="s">
        <v>475</v>
      </c>
      <c r="B247" s="237" t="s">
        <v>1541</v>
      </c>
      <c r="C247" s="238">
        <v>400</v>
      </c>
      <c r="D247" s="238">
        <v>274</v>
      </c>
      <c r="E247" s="254">
        <f t="shared" si="3"/>
        <v>45.98540145985402</v>
      </c>
    </row>
    <row r="248" spans="1:5" ht="18" customHeight="1">
      <c r="A248" s="233" t="s">
        <v>477</v>
      </c>
      <c r="B248" s="234" t="s">
        <v>1542</v>
      </c>
      <c r="C248" s="235">
        <v>16149</v>
      </c>
      <c r="D248" s="235">
        <v>53730</v>
      </c>
      <c r="E248" s="253">
        <f t="shared" si="3"/>
        <v>-69.94416527079844</v>
      </c>
    </row>
    <row r="249" spans="1:5" ht="18" customHeight="1">
      <c r="A249" s="236" t="s">
        <v>479</v>
      </c>
      <c r="B249" s="237" t="s">
        <v>1543</v>
      </c>
      <c r="C249" s="238">
        <v>10740</v>
      </c>
      <c r="D249" s="238">
        <v>10902</v>
      </c>
      <c r="E249" s="254">
        <f t="shared" si="3"/>
        <v>-1.4859658778205898</v>
      </c>
    </row>
    <row r="250" spans="1:5" ht="18" customHeight="1">
      <c r="A250" s="236" t="s">
        <v>481</v>
      </c>
      <c r="B250" s="237" t="s">
        <v>1544</v>
      </c>
      <c r="C250" s="238">
        <v>5249</v>
      </c>
      <c r="D250" s="238">
        <v>4633</v>
      </c>
      <c r="E250" s="254">
        <f t="shared" si="3"/>
        <v>13.295920569825157</v>
      </c>
    </row>
    <row r="251" spans="1:5" ht="18" customHeight="1">
      <c r="A251" s="236" t="s">
        <v>483</v>
      </c>
      <c r="B251" s="237" t="s">
        <v>1545</v>
      </c>
      <c r="C251" s="238">
        <v>0</v>
      </c>
      <c r="D251" s="238">
        <v>38040</v>
      </c>
      <c r="E251" s="254">
        <f t="shared" si="3"/>
        <v>-100</v>
      </c>
    </row>
    <row r="252" spans="1:5" ht="18" customHeight="1">
      <c r="A252" s="236" t="s">
        <v>485</v>
      </c>
      <c r="B252" s="237" t="s">
        <v>1546</v>
      </c>
      <c r="C252" s="238">
        <v>160</v>
      </c>
      <c r="D252" s="238">
        <v>155</v>
      </c>
      <c r="E252" s="254">
        <f t="shared" si="3"/>
        <v>3.225806451612897</v>
      </c>
    </row>
    <row r="253" spans="1:5" ht="18" customHeight="1">
      <c r="A253" s="233" t="s">
        <v>487</v>
      </c>
      <c r="B253" s="234" t="s">
        <v>1547</v>
      </c>
      <c r="C253" s="235">
        <v>1254</v>
      </c>
      <c r="D253" s="235">
        <v>1269</v>
      </c>
      <c r="E253" s="253">
        <f t="shared" si="3"/>
        <v>-1.182033096926716</v>
      </c>
    </row>
    <row r="254" spans="1:5" ht="18" customHeight="1">
      <c r="A254" s="236" t="s">
        <v>489</v>
      </c>
      <c r="B254" s="237" t="s">
        <v>1548</v>
      </c>
      <c r="C254" s="238">
        <v>0</v>
      </c>
      <c r="D254" s="238">
        <v>15</v>
      </c>
      <c r="E254" s="254">
        <f t="shared" si="3"/>
        <v>-100</v>
      </c>
    </row>
    <row r="255" spans="1:5" ht="18" customHeight="1">
      <c r="A255" s="236" t="s">
        <v>491</v>
      </c>
      <c r="B255" s="237" t="s">
        <v>1549</v>
      </c>
      <c r="C255" s="238">
        <v>1254</v>
      </c>
      <c r="D255" s="238">
        <v>1254</v>
      </c>
      <c r="E255" s="254">
        <f t="shared" si="3"/>
        <v>0</v>
      </c>
    </row>
    <row r="256" spans="1:5" ht="18" customHeight="1">
      <c r="A256" s="233" t="s">
        <v>493</v>
      </c>
      <c r="B256" s="234" t="s">
        <v>1550</v>
      </c>
      <c r="C256" s="235">
        <v>5708</v>
      </c>
      <c r="D256" s="235">
        <v>4824</v>
      </c>
      <c r="E256" s="253">
        <f t="shared" si="3"/>
        <v>18.325041459369814</v>
      </c>
    </row>
    <row r="257" spans="1:5" ht="18" customHeight="1">
      <c r="A257" s="236" t="s">
        <v>495</v>
      </c>
      <c r="B257" s="237" t="s">
        <v>1551</v>
      </c>
      <c r="C257" s="238">
        <v>0</v>
      </c>
      <c r="D257" s="238">
        <v>8</v>
      </c>
      <c r="E257" s="254">
        <f t="shared" si="3"/>
        <v>-100</v>
      </c>
    </row>
    <row r="258" spans="1:5" ht="18" customHeight="1">
      <c r="A258" s="236" t="s">
        <v>497</v>
      </c>
      <c r="B258" s="237" t="s">
        <v>1552</v>
      </c>
      <c r="C258" s="238">
        <v>1354</v>
      </c>
      <c r="D258" s="238">
        <v>1232</v>
      </c>
      <c r="E258" s="254">
        <f t="shared" si="3"/>
        <v>9.902597402597408</v>
      </c>
    </row>
    <row r="259" spans="1:5" ht="18" customHeight="1">
      <c r="A259" s="236" t="s">
        <v>501</v>
      </c>
      <c r="B259" s="237" t="s">
        <v>1553</v>
      </c>
      <c r="C259" s="238">
        <v>61</v>
      </c>
      <c r="D259" s="238">
        <v>23</v>
      </c>
      <c r="E259" s="254">
        <f t="shared" si="3"/>
        <v>165.2173913043478</v>
      </c>
    </row>
    <row r="260" spans="1:5" ht="18" customHeight="1">
      <c r="A260" s="236" t="s">
        <v>503</v>
      </c>
      <c r="B260" s="237" t="s">
        <v>1554</v>
      </c>
      <c r="C260" s="238">
        <v>1408</v>
      </c>
      <c r="D260" s="238">
        <v>1408</v>
      </c>
      <c r="E260" s="254">
        <f t="shared" si="3"/>
        <v>0</v>
      </c>
    </row>
    <row r="261" spans="1:5" ht="18" customHeight="1">
      <c r="A261" s="236" t="s">
        <v>505</v>
      </c>
      <c r="B261" s="237" t="s">
        <v>1555</v>
      </c>
      <c r="C261" s="238">
        <v>900</v>
      </c>
      <c r="D261" s="238">
        <v>684</v>
      </c>
      <c r="E261" s="254">
        <f aca="true" t="shared" si="4" ref="E261:E324">_xlfn.IFERROR(C261/D261*100-100,0)</f>
        <v>31.57894736842107</v>
      </c>
    </row>
    <row r="262" spans="1:5" ht="18" customHeight="1">
      <c r="A262" s="236" t="s">
        <v>507</v>
      </c>
      <c r="B262" s="237" t="s">
        <v>1556</v>
      </c>
      <c r="C262" s="238">
        <v>1985</v>
      </c>
      <c r="D262" s="238">
        <v>1469</v>
      </c>
      <c r="E262" s="254">
        <f t="shared" si="4"/>
        <v>35.12593601089176</v>
      </c>
    </row>
    <row r="263" spans="1:5" ht="18" customHeight="1">
      <c r="A263" s="233" t="s">
        <v>509</v>
      </c>
      <c r="B263" s="234" t="s">
        <v>1557</v>
      </c>
      <c r="C263" s="235">
        <v>1508</v>
      </c>
      <c r="D263" s="235">
        <v>1340</v>
      </c>
      <c r="E263" s="253">
        <f t="shared" si="4"/>
        <v>12.537313432835816</v>
      </c>
    </row>
    <row r="264" spans="1:5" ht="18" customHeight="1">
      <c r="A264" s="236" t="s">
        <v>511</v>
      </c>
      <c r="B264" s="237" t="s">
        <v>1558</v>
      </c>
      <c r="C264" s="238">
        <v>1319</v>
      </c>
      <c r="D264" s="238">
        <v>1198</v>
      </c>
      <c r="E264" s="254">
        <f t="shared" si="4"/>
        <v>10.100166944908182</v>
      </c>
    </row>
    <row r="265" spans="1:5" ht="18" customHeight="1">
      <c r="A265" s="236" t="s">
        <v>513</v>
      </c>
      <c r="B265" s="237" t="s">
        <v>1559</v>
      </c>
      <c r="C265" s="238">
        <v>90</v>
      </c>
      <c r="D265" s="238">
        <v>64</v>
      </c>
      <c r="E265" s="254">
        <f t="shared" si="4"/>
        <v>40.625</v>
      </c>
    </row>
    <row r="266" spans="1:5" ht="18" customHeight="1">
      <c r="A266" s="236" t="s">
        <v>515</v>
      </c>
      <c r="B266" s="237" t="s">
        <v>1560</v>
      </c>
      <c r="C266" s="238">
        <v>99</v>
      </c>
      <c r="D266" s="238">
        <v>78</v>
      </c>
      <c r="E266" s="254">
        <f t="shared" si="4"/>
        <v>26.92307692307692</v>
      </c>
    </row>
    <row r="267" spans="1:5" ht="18" customHeight="1">
      <c r="A267" s="233" t="s">
        <v>517</v>
      </c>
      <c r="B267" s="234" t="s">
        <v>1561</v>
      </c>
      <c r="C267" s="235">
        <v>5808</v>
      </c>
      <c r="D267" s="235">
        <v>3958</v>
      </c>
      <c r="E267" s="253">
        <f t="shared" si="4"/>
        <v>46.740778170793334</v>
      </c>
    </row>
    <row r="268" spans="1:5" ht="18" customHeight="1">
      <c r="A268" s="236" t="s">
        <v>519</v>
      </c>
      <c r="B268" s="237" t="s">
        <v>1562</v>
      </c>
      <c r="C268" s="238">
        <v>1337</v>
      </c>
      <c r="D268" s="238">
        <v>1005</v>
      </c>
      <c r="E268" s="254">
        <f t="shared" si="4"/>
        <v>33.034825870646756</v>
      </c>
    </row>
    <row r="269" spans="1:5" ht="18" customHeight="1">
      <c r="A269" s="236" t="s">
        <v>521</v>
      </c>
      <c r="B269" s="237" t="s">
        <v>1563</v>
      </c>
      <c r="C269" s="238">
        <v>3457</v>
      </c>
      <c r="D269" s="238">
        <v>1614</v>
      </c>
      <c r="E269" s="254">
        <f t="shared" si="4"/>
        <v>114.18835192069392</v>
      </c>
    </row>
    <row r="270" spans="1:5" ht="18" customHeight="1">
      <c r="A270" s="236" t="s">
        <v>523</v>
      </c>
      <c r="B270" s="237" t="s">
        <v>1564</v>
      </c>
      <c r="C270" s="238">
        <v>785</v>
      </c>
      <c r="D270" s="238">
        <v>730</v>
      </c>
      <c r="E270" s="254">
        <f t="shared" si="4"/>
        <v>7.534246575342479</v>
      </c>
    </row>
    <row r="271" spans="1:5" ht="18" customHeight="1">
      <c r="A271" s="236" t="s">
        <v>525</v>
      </c>
      <c r="B271" s="237" t="s">
        <v>1565</v>
      </c>
      <c r="C271" s="238">
        <v>99</v>
      </c>
      <c r="D271" s="238">
        <v>168</v>
      </c>
      <c r="E271" s="254">
        <f t="shared" si="4"/>
        <v>-41.07142857142857</v>
      </c>
    </row>
    <row r="272" spans="1:5" ht="18" customHeight="1">
      <c r="A272" s="236" t="s">
        <v>527</v>
      </c>
      <c r="B272" s="237" t="s">
        <v>1566</v>
      </c>
      <c r="C272" s="238">
        <v>130</v>
      </c>
      <c r="D272" s="238">
        <v>441</v>
      </c>
      <c r="E272" s="254">
        <f t="shared" si="4"/>
        <v>-70.52154195011337</v>
      </c>
    </row>
    <row r="273" spans="1:5" ht="18" customHeight="1">
      <c r="A273" s="233" t="s">
        <v>529</v>
      </c>
      <c r="B273" s="234" t="s">
        <v>1567</v>
      </c>
      <c r="C273" s="235">
        <v>7777</v>
      </c>
      <c r="D273" s="235">
        <v>6794</v>
      </c>
      <c r="E273" s="253">
        <f t="shared" si="4"/>
        <v>14.468648807771572</v>
      </c>
    </row>
    <row r="274" spans="1:5" ht="18" customHeight="1">
      <c r="A274" s="236" t="s">
        <v>531</v>
      </c>
      <c r="B274" s="237" t="s">
        <v>1342</v>
      </c>
      <c r="C274" s="238">
        <v>433</v>
      </c>
      <c r="D274" s="238">
        <v>463</v>
      </c>
      <c r="E274" s="254">
        <f t="shared" si="4"/>
        <v>-6.479481641468681</v>
      </c>
    </row>
    <row r="275" spans="1:5" ht="18" customHeight="1">
      <c r="A275" s="236" t="s">
        <v>532</v>
      </c>
      <c r="B275" s="237" t="s">
        <v>1529</v>
      </c>
      <c r="C275" s="238">
        <v>10</v>
      </c>
      <c r="D275" s="238">
        <v>9</v>
      </c>
      <c r="E275" s="254">
        <f t="shared" si="4"/>
        <v>11.111111111111114</v>
      </c>
    </row>
    <row r="276" spans="1:5" ht="18" customHeight="1">
      <c r="A276" s="236" t="s">
        <v>533</v>
      </c>
      <c r="B276" s="237" t="s">
        <v>1568</v>
      </c>
      <c r="C276" s="238">
        <v>504</v>
      </c>
      <c r="D276" s="238">
        <v>56</v>
      </c>
      <c r="E276" s="254">
        <f t="shared" si="4"/>
        <v>800</v>
      </c>
    </row>
    <row r="277" spans="1:5" ht="18" customHeight="1">
      <c r="A277" s="236" t="s">
        <v>535</v>
      </c>
      <c r="B277" s="237" t="s">
        <v>1569</v>
      </c>
      <c r="C277" s="238">
        <v>306</v>
      </c>
      <c r="D277" s="238">
        <v>32</v>
      </c>
      <c r="E277" s="254">
        <f t="shared" si="4"/>
        <v>856.25</v>
      </c>
    </row>
    <row r="278" spans="1:5" ht="18" customHeight="1">
      <c r="A278" s="236" t="s">
        <v>537</v>
      </c>
      <c r="B278" s="237" t="s">
        <v>1570</v>
      </c>
      <c r="C278" s="238">
        <v>50</v>
      </c>
      <c r="D278" s="238">
        <v>22</v>
      </c>
      <c r="E278" s="254">
        <f t="shared" si="4"/>
        <v>127.27272727272728</v>
      </c>
    </row>
    <row r="279" spans="1:5" ht="18" customHeight="1">
      <c r="A279" s="236" t="s">
        <v>539</v>
      </c>
      <c r="B279" s="237" t="s">
        <v>1571</v>
      </c>
      <c r="C279" s="238">
        <v>5904</v>
      </c>
      <c r="D279" s="238">
        <v>5749</v>
      </c>
      <c r="E279" s="254">
        <f t="shared" si="4"/>
        <v>2.69612106453296</v>
      </c>
    </row>
    <row r="280" spans="1:5" ht="18" customHeight="1">
      <c r="A280" s="236" t="s">
        <v>541</v>
      </c>
      <c r="B280" s="237" t="s">
        <v>1572</v>
      </c>
      <c r="C280" s="238">
        <v>570</v>
      </c>
      <c r="D280" s="238">
        <v>463</v>
      </c>
      <c r="E280" s="254">
        <f t="shared" si="4"/>
        <v>23.11015118790496</v>
      </c>
    </row>
    <row r="281" spans="1:5" ht="18" customHeight="1">
      <c r="A281" s="233" t="s">
        <v>543</v>
      </c>
      <c r="B281" s="234" t="s">
        <v>1573</v>
      </c>
      <c r="C281" s="235">
        <v>282</v>
      </c>
      <c r="D281" s="235">
        <v>283</v>
      </c>
      <c r="E281" s="253">
        <f t="shared" si="4"/>
        <v>-0.35335689045936647</v>
      </c>
    </row>
    <row r="282" spans="1:5" ht="18" customHeight="1">
      <c r="A282" s="236" t="s">
        <v>545</v>
      </c>
      <c r="B282" s="237" t="s">
        <v>1342</v>
      </c>
      <c r="C282" s="238">
        <v>186</v>
      </c>
      <c r="D282" s="238">
        <v>179</v>
      </c>
      <c r="E282" s="254">
        <f t="shared" si="4"/>
        <v>3.91061452513965</v>
      </c>
    </row>
    <row r="283" spans="1:5" ht="18" customHeight="1">
      <c r="A283" s="236" t="s">
        <v>546</v>
      </c>
      <c r="B283" s="237" t="s">
        <v>1574</v>
      </c>
      <c r="C283" s="238">
        <v>96</v>
      </c>
      <c r="D283" s="238">
        <v>104</v>
      </c>
      <c r="E283" s="254">
        <f t="shared" si="4"/>
        <v>-7.692307692307693</v>
      </c>
    </row>
    <row r="284" spans="1:5" ht="18" customHeight="1">
      <c r="A284" s="233" t="s">
        <v>548</v>
      </c>
      <c r="B284" s="234" t="s">
        <v>1575</v>
      </c>
      <c r="C284" s="235">
        <v>16130</v>
      </c>
      <c r="D284" s="235">
        <v>14502</v>
      </c>
      <c r="E284" s="253">
        <f t="shared" si="4"/>
        <v>11.226037787891329</v>
      </c>
    </row>
    <row r="285" spans="1:5" ht="18" customHeight="1">
      <c r="A285" s="236" t="s">
        <v>550</v>
      </c>
      <c r="B285" s="237" t="s">
        <v>1576</v>
      </c>
      <c r="C285" s="238">
        <v>551</v>
      </c>
      <c r="D285" s="238">
        <v>504</v>
      </c>
      <c r="E285" s="254">
        <f t="shared" si="4"/>
        <v>9.325396825396808</v>
      </c>
    </row>
    <row r="286" spans="1:5" ht="18" customHeight="1">
      <c r="A286" s="236" t="s">
        <v>552</v>
      </c>
      <c r="B286" s="237" t="s">
        <v>1577</v>
      </c>
      <c r="C286" s="238">
        <v>15579</v>
      </c>
      <c r="D286" s="238">
        <v>13998</v>
      </c>
      <c r="E286" s="254">
        <f t="shared" si="4"/>
        <v>11.294470638662673</v>
      </c>
    </row>
    <row r="287" spans="1:5" ht="18" customHeight="1">
      <c r="A287" s="233" t="s">
        <v>554</v>
      </c>
      <c r="B287" s="234" t="s">
        <v>1578</v>
      </c>
      <c r="C287" s="235">
        <v>700</v>
      </c>
      <c r="D287" s="235">
        <v>269</v>
      </c>
      <c r="E287" s="253">
        <f t="shared" si="4"/>
        <v>160.22304832713752</v>
      </c>
    </row>
    <row r="288" spans="1:5" ht="18" customHeight="1">
      <c r="A288" s="236" t="s">
        <v>556</v>
      </c>
      <c r="B288" s="237" t="s">
        <v>1579</v>
      </c>
      <c r="C288" s="238">
        <v>500</v>
      </c>
      <c r="D288" s="238">
        <v>174</v>
      </c>
      <c r="E288" s="254">
        <f t="shared" si="4"/>
        <v>187.35632183908046</v>
      </c>
    </row>
    <row r="289" spans="1:5" ht="18" customHeight="1">
      <c r="A289" s="236" t="s">
        <v>558</v>
      </c>
      <c r="B289" s="237" t="s">
        <v>1580</v>
      </c>
      <c r="C289" s="238">
        <v>200</v>
      </c>
      <c r="D289" s="238">
        <v>95</v>
      </c>
      <c r="E289" s="254">
        <f t="shared" si="4"/>
        <v>110.52631578947367</v>
      </c>
    </row>
    <row r="290" spans="1:5" ht="18" customHeight="1">
      <c r="A290" s="233" t="s">
        <v>560</v>
      </c>
      <c r="B290" s="234" t="s">
        <v>1581</v>
      </c>
      <c r="C290" s="235">
        <v>810</v>
      </c>
      <c r="D290" s="235">
        <v>718</v>
      </c>
      <c r="E290" s="253">
        <f t="shared" si="4"/>
        <v>12.813370473537617</v>
      </c>
    </row>
    <row r="291" spans="1:5" ht="18" customHeight="1">
      <c r="A291" s="236" t="s">
        <v>562</v>
      </c>
      <c r="B291" s="237" t="s">
        <v>1582</v>
      </c>
      <c r="C291" s="238">
        <v>810</v>
      </c>
      <c r="D291" s="238">
        <v>718</v>
      </c>
      <c r="E291" s="254">
        <f t="shared" si="4"/>
        <v>12.813370473537617</v>
      </c>
    </row>
    <row r="292" spans="1:5" ht="18" customHeight="1">
      <c r="A292" s="233" t="s">
        <v>564</v>
      </c>
      <c r="B292" s="234" t="s">
        <v>1583</v>
      </c>
      <c r="C292" s="235">
        <v>790</v>
      </c>
      <c r="D292" s="235">
        <v>765</v>
      </c>
      <c r="E292" s="253">
        <f t="shared" si="4"/>
        <v>3.267973856209167</v>
      </c>
    </row>
    <row r="293" spans="1:5" ht="18" customHeight="1">
      <c r="A293" s="236" t="s">
        <v>566</v>
      </c>
      <c r="B293" s="237" t="s">
        <v>1584</v>
      </c>
      <c r="C293" s="238">
        <v>790</v>
      </c>
      <c r="D293" s="238">
        <v>765</v>
      </c>
      <c r="E293" s="254">
        <f t="shared" si="4"/>
        <v>3.267973856209167</v>
      </c>
    </row>
    <row r="294" spans="1:5" ht="18" customHeight="1">
      <c r="A294" s="233" t="s">
        <v>568</v>
      </c>
      <c r="B294" s="234" t="s">
        <v>1585</v>
      </c>
      <c r="C294" s="235">
        <v>28383</v>
      </c>
      <c r="D294" s="235">
        <v>30608</v>
      </c>
      <c r="E294" s="253">
        <f t="shared" si="4"/>
        <v>-7.269341348667012</v>
      </c>
    </row>
    <row r="295" spans="1:5" ht="18" customHeight="1">
      <c r="A295" s="236" t="s">
        <v>570</v>
      </c>
      <c r="B295" s="237" t="s">
        <v>1586</v>
      </c>
      <c r="C295" s="238">
        <v>28383</v>
      </c>
      <c r="D295" s="238">
        <v>30608</v>
      </c>
      <c r="E295" s="254">
        <f t="shared" si="4"/>
        <v>-7.269341348667012</v>
      </c>
    </row>
    <row r="296" spans="1:5" ht="18" customHeight="1">
      <c r="A296" s="233" t="s">
        <v>574</v>
      </c>
      <c r="B296" s="234" t="s">
        <v>1587</v>
      </c>
      <c r="C296" s="235">
        <v>8643</v>
      </c>
      <c r="D296" s="235">
        <v>0</v>
      </c>
      <c r="E296" s="253">
        <f t="shared" si="4"/>
        <v>0</v>
      </c>
    </row>
    <row r="297" spans="1:5" ht="18" customHeight="1">
      <c r="A297" s="148" t="s">
        <v>576</v>
      </c>
      <c r="B297" s="239" t="s">
        <v>1588</v>
      </c>
      <c r="C297" s="238">
        <v>8643</v>
      </c>
      <c r="D297" s="238">
        <v>0</v>
      </c>
      <c r="E297" s="254">
        <f t="shared" si="4"/>
        <v>0</v>
      </c>
    </row>
    <row r="298" spans="1:5" ht="18" customHeight="1">
      <c r="A298" s="233" t="s">
        <v>578</v>
      </c>
      <c r="B298" s="234" t="s">
        <v>1589</v>
      </c>
      <c r="C298" s="235">
        <v>416</v>
      </c>
      <c r="D298" s="235">
        <v>178</v>
      </c>
      <c r="E298" s="253">
        <f t="shared" si="4"/>
        <v>133.7078651685393</v>
      </c>
    </row>
    <row r="299" spans="1:5" ht="18" customHeight="1">
      <c r="A299" s="236" t="s">
        <v>580</v>
      </c>
      <c r="B299" s="237" t="s">
        <v>1342</v>
      </c>
      <c r="C299" s="238">
        <v>338</v>
      </c>
      <c r="D299" s="238">
        <v>119</v>
      </c>
      <c r="E299" s="254">
        <f t="shared" si="4"/>
        <v>184.03361344537814</v>
      </c>
    </row>
    <row r="300" spans="1:5" ht="18" customHeight="1">
      <c r="A300" s="236" t="s">
        <v>581</v>
      </c>
      <c r="B300" s="237" t="s">
        <v>1590</v>
      </c>
      <c r="C300" s="238">
        <v>70</v>
      </c>
      <c r="D300" s="238">
        <v>59</v>
      </c>
      <c r="E300" s="254">
        <f t="shared" si="4"/>
        <v>18.64406779661016</v>
      </c>
    </row>
    <row r="301" spans="1:5" ht="18" customHeight="1">
      <c r="A301" s="236" t="s">
        <v>1591</v>
      </c>
      <c r="B301" s="237" t="s">
        <v>1592</v>
      </c>
      <c r="C301" s="238">
        <v>8</v>
      </c>
      <c r="D301" s="238">
        <v>0</v>
      </c>
      <c r="E301" s="254">
        <f t="shared" si="4"/>
        <v>0</v>
      </c>
    </row>
    <row r="302" spans="1:5" ht="18" customHeight="1">
      <c r="A302" s="233" t="s">
        <v>583</v>
      </c>
      <c r="B302" s="234" t="s">
        <v>1593</v>
      </c>
      <c r="C302" s="235">
        <v>10382</v>
      </c>
      <c r="D302" s="235">
        <v>7792</v>
      </c>
      <c r="E302" s="253">
        <f t="shared" si="4"/>
        <v>33.23921971252565</v>
      </c>
    </row>
    <row r="303" spans="1:5" ht="18" customHeight="1">
      <c r="A303" s="236" t="s">
        <v>585</v>
      </c>
      <c r="B303" s="237" t="s">
        <v>1594</v>
      </c>
      <c r="C303" s="238">
        <v>10382</v>
      </c>
      <c r="D303" s="238">
        <v>7792</v>
      </c>
      <c r="E303" s="254">
        <f t="shared" si="4"/>
        <v>33.23921971252565</v>
      </c>
    </row>
    <row r="304" spans="1:5" ht="18" customHeight="1">
      <c r="A304" s="233" t="s">
        <v>586</v>
      </c>
      <c r="B304" s="234" t="s">
        <v>1595</v>
      </c>
      <c r="C304" s="235">
        <v>138804</v>
      </c>
      <c r="D304" s="235">
        <v>126865</v>
      </c>
      <c r="E304" s="253">
        <f t="shared" si="4"/>
        <v>9.410790998305288</v>
      </c>
    </row>
    <row r="305" spans="1:5" ht="18" customHeight="1">
      <c r="A305" s="233" t="s">
        <v>588</v>
      </c>
      <c r="B305" s="234" t="s">
        <v>1596</v>
      </c>
      <c r="C305" s="235">
        <v>1958</v>
      </c>
      <c r="D305" s="235">
        <v>1905</v>
      </c>
      <c r="E305" s="253">
        <f t="shared" si="4"/>
        <v>2.7821522309711355</v>
      </c>
    </row>
    <row r="306" spans="1:5" ht="18" customHeight="1">
      <c r="A306" s="236" t="s">
        <v>590</v>
      </c>
      <c r="B306" s="237" t="s">
        <v>1342</v>
      </c>
      <c r="C306" s="238">
        <v>1432</v>
      </c>
      <c r="D306" s="238">
        <v>1726</v>
      </c>
      <c r="E306" s="254">
        <f t="shared" si="4"/>
        <v>-17.033603707995354</v>
      </c>
    </row>
    <row r="307" spans="1:5" ht="18" customHeight="1">
      <c r="A307" s="236" t="s">
        <v>591</v>
      </c>
      <c r="B307" s="237" t="s">
        <v>1597</v>
      </c>
      <c r="C307" s="238">
        <v>526</v>
      </c>
      <c r="D307" s="238">
        <v>179</v>
      </c>
      <c r="E307" s="254">
        <f t="shared" si="4"/>
        <v>193.85474860335194</v>
      </c>
    </row>
    <row r="308" spans="1:5" ht="18" customHeight="1">
      <c r="A308" s="233" t="s">
        <v>593</v>
      </c>
      <c r="B308" s="234" t="s">
        <v>1598</v>
      </c>
      <c r="C308" s="235">
        <v>6603</v>
      </c>
      <c r="D308" s="235">
        <v>5990</v>
      </c>
      <c r="E308" s="253">
        <f t="shared" si="4"/>
        <v>10.233722871452414</v>
      </c>
    </row>
    <row r="309" spans="1:5" ht="18" customHeight="1">
      <c r="A309" s="236" t="s">
        <v>595</v>
      </c>
      <c r="B309" s="237" t="s">
        <v>1599</v>
      </c>
      <c r="C309" s="238">
        <v>3233</v>
      </c>
      <c r="D309" s="238">
        <v>3231</v>
      </c>
      <c r="E309" s="254">
        <f t="shared" si="4"/>
        <v>0.06190034045188497</v>
      </c>
    </row>
    <row r="310" spans="1:5" ht="18" customHeight="1">
      <c r="A310" s="236" t="s">
        <v>597</v>
      </c>
      <c r="B310" s="237" t="s">
        <v>1600</v>
      </c>
      <c r="C310" s="238">
        <v>2550</v>
      </c>
      <c r="D310" s="238">
        <v>2093</v>
      </c>
      <c r="E310" s="254">
        <f t="shared" si="4"/>
        <v>21.834687052078365</v>
      </c>
    </row>
    <row r="311" spans="1:5" ht="18" customHeight="1">
      <c r="A311" s="236" t="s">
        <v>599</v>
      </c>
      <c r="B311" s="237" t="s">
        <v>1601</v>
      </c>
      <c r="C311" s="238">
        <v>20</v>
      </c>
      <c r="D311" s="238">
        <v>20</v>
      </c>
      <c r="E311" s="254">
        <f t="shared" si="4"/>
        <v>0</v>
      </c>
    </row>
    <row r="312" spans="1:5" ht="18" customHeight="1">
      <c r="A312" s="236" t="s">
        <v>601</v>
      </c>
      <c r="B312" s="237" t="s">
        <v>1602</v>
      </c>
      <c r="C312" s="238">
        <v>800</v>
      </c>
      <c r="D312" s="238">
        <v>646</v>
      </c>
      <c r="E312" s="254">
        <f t="shared" si="4"/>
        <v>23.839009287925705</v>
      </c>
    </row>
    <row r="313" spans="1:5" ht="18" customHeight="1">
      <c r="A313" s="233" t="s">
        <v>603</v>
      </c>
      <c r="B313" s="234" t="s">
        <v>1603</v>
      </c>
      <c r="C313" s="235">
        <v>17418</v>
      </c>
      <c r="D313" s="235">
        <v>17411</v>
      </c>
      <c r="E313" s="253">
        <f t="shared" si="4"/>
        <v>0.040204468439483776</v>
      </c>
    </row>
    <row r="314" spans="1:5" ht="18" customHeight="1">
      <c r="A314" s="236" t="s">
        <v>605</v>
      </c>
      <c r="B314" s="237" t="s">
        <v>1604</v>
      </c>
      <c r="C314" s="238">
        <v>17238</v>
      </c>
      <c r="D314" s="238">
        <v>17212</v>
      </c>
      <c r="E314" s="254">
        <f t="shared" si="4"/>
        <v>0.15105740181269312</v>
      </c>
    </row>
    <row r="315" spans="1:5" ht="18" customHeight="1">
      <c r="A315" s="236" t="s">
        <v>607</v>
      </c>
      <c r="B315" s="237" t="s">
        <v>1605</v>
      </c>
      <c r="C315" s="238">
        <v>180</v>
      </c>
      <c r="D315" s="238">
        <v>199</v>
      </c>
      <c r="E315" s="254">
        <f t="shared" si="4"/>
        <v>-9.547738693467338</v>
      </c>
    </row>
    <row r="316" spans="1:5" ht="18" customHeight="1">
      <c r="A316" s="233" t="s">
        <v>609</v>
      </c>
      <c r="B316" s="234" t="s">
        <v>1606</v>
      </c>
      <c r="C316" s="235">
        <v>29281</v>
      </c>
      <c r="D316" s="235">
        <v>17212</v>
      </c>
      <c r="E316" s="253">
        <f t="shared" si="4"/>
        <v>70.11968394143622</v>
      </c>
    </row>
    <row r="317" spans="1:5" ht="18" customHeight="1">
      <c r="A317" s="236" t="s">
        <v>611</v>
      </c>
      <c r="B317" s="237" t="s">
        <v>1607</v>
      </c>
      <c r="C317" s="238">
        <v>1561</v>
      </c>
      <c r="D317" s="238">
        <v>1473</v>
      </c>
      <c r="E317" s="254">
        <f t="shared" si="4"/>
        <v>5.9742023082145295</v>
      </c>
    </row>
    <row r="318" spans="1:5" ht="18" customHeight="1">
      <c r="A318" s="236" t="s">
        <v>613</v>
      </c>
      <c r="B318" s="237" t="s">
        <v>1608</v>
      </c>
      <c r="C318" s="238">
        <v>1143</v>
      </c>
      <c r="D318" s="238">
        <v>1191</v>
      </c>
      <c r="E318" s="254">
        <f t="shared" si="4"/>
        <v>-4.0302267002518875</v>
      </c>
    </row>
    <row r="319" spans="1:5" ht="18" customHeight="1">
      <c r="A319" s="236" t="s">
        <v>615</v>
      </c>
      <c r="B319" s="237" t="s">
        <v>1609</v>
      </c>
      <c r="C319" s="238">
        <v>1383</v>
      </c>
      <c r="D319" s="238">
        <v>1539</v>
      </c>
      <c r="E319" s="254">
        <f t="shared" si="4"/>
        <v>-10.136452241715403</v>
      </c>
    </row>
    <row r="320" spans="1:5" ht="18" customHeight="1">
      <c r="A320" s="236" t="s">
        <v>617</v>
      </c>
      <c r="B320" s="237" t="s">
        <v>1610</v>
      </c>
      <c r="C320" s="238">
        <v>1011</v>
      </c>
      <c r="D320" s="238">
        <v>1196</v>
      </c>
      <c r="E320" s="254">
        <f t="shared" si="4"/>
        <v>-15.46822742474916</v>
      </c>
    </row>
    <row r="321" spans="1:5" ht="18" customHeight="1">
      <c r="A321" s="236" t="s">
        <v>619</v>
      </c>
      <c r="B321" s="237" t="s">
        <v>1611</v>
      </c>
      <c r="C321" s="238">
        <v>552</v>
      </c>
      <c r="D321" s="238">
        <v>542</v>
      </c>
      <c r="E321" s="254">
        <f t="shared" si="4"/>
        <v>1.8450184501844973</v>
      </c>
    </row>
    <row r="322" spans="1:5" ht="18" customHeight="1">
      <c r="A322" s="236" t="s">
        <v>621</v>
      </c>
      <c r="B322" s="237" t="s">
        <v>1612</v>
      </c>
      <c r="C322" s="238">
        <v>3472</v>
      </c>
      <c r="D322" s="238">
        <v>3764</v>
      </c>
      <c r="E322" s="254">
        <f t="shared" si="4"/>
        <v>-7.757704569606801</v>
      </c>
    </row>
    <row r="323" spans="1:5" ht="18" customHeight="1">
      <c r="A323" s="236" t="s">
        <v>623</v>
      </c>
      <c r="B323" s="237" t="s">
        <v>1613</v>
      </c>
      <c r="C323" s="238">
        <v>6280</v>
      </c>
      <c r="D323" s="238">
        <v>5465</v>
      </c>
      <c r="E323" s="254">
        <f t="shared" si="4"/>
        <v>14.913083257090577</v>
      </c>
    </row>
    <row r="324" spans="1:5" ht="18" customHeight="1">
      <c r="A324" s="236" t="s">
        <v>625</v>
      </c>
      <c r="B324" s="237" t="s">
        <v>1614</v>
      </c>
      <c r="C324" s="238">
        <v>1640</v>
      </c>
      <c r="D324" s="238">
        <v>1454</v>
      </c>
      <c r="E324" s="254">
        <f t="shared" si="4"/>
        <v>12.792297111416786</v>
      </c>
    </row>
    <row r="325" spans="1:5" ht="18" customHeight="1">
      <c r="A325" s="236" t="s">
        <v>627</v>
      </c>
      <c r="B325" s="237" t="s">
        <v>1615</v>
      </c>
      <c r="C325" s="238">
        <v>12036</v>
      </c>
      <c r="D325" s="238">
        <v>251</v>
      </c>
      <c r="E325" s="254">
        <f aca="true" t="shared" si="5" ref="E325:E388">_xlfn.IFERROR(C325/D325*100-100,0)</f>
        <v>4695.219123505975</v>
      </c>
    </row>
    <row r="326" spans="1:5" ht="18" customHeight="1">
      <c r="A326" s="236" t="s">
        <v>629</v>
      </c>
      <c r="B326" s="237" t="s">
        <v>1616</v>
      </c>
      <c r="C326" s="238">
        <v>203</v>
      </c>
      <c r="D326" s="238">
        <v>337</v>
      </c>
      <c r="E326" s="254">
        <f t="shared" si="5"/>
        <v>-39.76261127596439</v>
      </c>
    </row>
    <row r="327" spans="1:5" ht="18" customHeight="1">
      <c r="A327" s="233" t="s">
        <v>631</v>
      </c>
      <c r="B327" s="234" t="s">
        <v>1617</v>
      </c>
      <c r="C327" s="235">
        <v>300</v>
      </c>
      <c r="D327" s="235">
        <v>1263</v>
      </c>
      <c r="E327" s="253">
        <f t="shared" si="5"/>
        <v>-76.24703087885986</v>
      </c>
    </row>
    <row r="328" spans="1:5" ht="18" customHeight="1">
      <c r="A328" s="236" t="s">
        <v>633</v>
      </c>
      <c r="B328" s="237" t="s">
        <v>1618</v>
      </c>
      <c r="C328" s="238">
        <v>300</v>
      </c>
      <c r="D328" s="238">
        <v>1263</v>
      </c>
      <c r="E328" s="254">
        <f t="shared" si="5"/>
        <v>-76.24703087885986</v>
      </c>
    </row>
    <row r="329" spans="1:5" ht="18" customHeight="1">
      <c r="A329" s="233" t="s">
        <v>635</v>
      </c>
      <c r="B329" s="234" t="s">
        <v>1619</v>
      </c>
      <c r="C329" s="235">
        <v>1210</v>
      </c>
      <c r="D329" s="235">
        <v>13696</v>
      </c>
      <c r="E329" s="253">
        <f t="shared" si="5"/>
        <v>-91.16530373831776</v>
      </c>
    </row>
    <row r="330" spans="1:5" ht="18" customHeight="1">
      <c r="A330" s="236" t="s">
        <v>637</v>
      </c>
      <c r="B330" s="237" t="s">
        <v>1620</v>
      </c>
      <c r="C330" s="238">
        <v>0</v>
      </c>
      <c r="D330" s="238">
        <v>248</v>
      </c>
      <c r="E330" s="254">
        <f t="shared" si="5"/>
        <v>-100</v>
      </c>
    </row>
    <row r="331" spans="1:5" ht="18" customHeight="1">
      <c r="A331" s="236" t="s">
        <v>639</v>
      </c>
      <c r="B331" s="237" t="s">
        <v>1621</v>
      </c>
      <c r="C331" s="238">
        <v>980</v>
      </c>
      <c r="D331" s="238">
        <v>9514</v>
      </c>
      <c r="E331" s="254">
        <f t="shared" si="5"/>
        <v>-89.69939037208324</v>
      </c>
    </row>
    <row r="332" spans="1:5" ht="18" customHeight="1">
      <c r="A332" s="236" t="s">
        <v>641</v>
      </c>
      <c r="B332" s="237" t="s">
        <v>1622</v>
      </c>
      <c r="C332" s="238">
        <v>230</v>
      </c>
      <c r="D332" s="238">
        <v>3934</v>
      </c>
      <c r="E332" s="254">
        <f t="shared" si="5"/>
        <v>-94.15353329944077</v>
      </c>
    </row>
    <row r="333" spans="1:5" ht="18" customHeight="1">
      <c r="A333" s="233" t="s">
        <v>643</v>
      </c>
      <c r="B333" s="234" t="s">
        <v>1623</v>
      </c>
      <c r="C333" s="235">
        <v>7003</v>
      </c>
      <c r="D333" s="235">
        <v>6349</v>
      </c>
      <c r="E333" s="253">
        <f t="shared" si="5"/>
        <v>10.300834777130262</v>
      </c>
    </row>
    <row r="334" spans="1:5" ht="18" customHeight="1">
      <c r="A334" s="236" t="s">
        <v>645</v>
      </c>
      <c r="B334" s="237" t="s">
        <v>1624</v>
      </c>
      <c r="C334" s="238">
        <v>896</v>
      </c>
      <c r="D334" s="238">
        <v>675</v>
      </c>
      <c r="E334" s="254">
        <f t="shared" si="5"/>
        <v>32.74074074074073</v>
      </c>
    </row>
    <row r="335" spans="1:5" ht="18" customHeight="1">
      <c r="A335" s="236" t="s">
        <v>647</v>
      </c>
      <c r="B335" s="237" t="s">
        <v>1625</v>
      </c>
      <c r="C335" s="238">
        <v>1156</v>
      </c>
      <c r="D335" s="238">
        <v>873</v>
      </c>
      <c r="E335" s="254">
        <f t="shared" si="5"/>
        <v>32.41695303550972</v>
      </c>
    </row>
    <row r="336" spans="1:5" ht="18" customHeight="1">
      <c r="A336" s="236" t="s">
        <v>649</v>
      </c>
      <c r="B336" s="237" t="s">
        <v>1626</v>
      </c>
      <c r="C336" s="238">
        <v>2823</v>
      </c>
      <c r="D336" s="238">
        <v>2614</v>
      </c>
      <c r="E336" s="254">
        <f t="shared" si="5"/>
        <v>7.995409334353482</v>
      </c>
    </row>
    <row r="337" spans="1:5" ht="18" customHeight="1">
      <c r="A337" s="236" t="s">
        <v>651</v>
      </c>
      <c r="B337" s="237" t="s">
        <v>1627</v>
      </c>
      <c r="C337" s="238">
        <v>2128</v>
      </c>
      <c r="D337" s="238">
        <v>2187</v>
      </c>
      <c r="E337" s="254">
        <f t="shared" si="5"/>
        <v>-2.697759487882948</v>
      </c>
    </row>
    <row r="338" spans="1:5" ht="18" customHeight="1">
      <c r="A338" s="233" t="s">
        <v>653</v>
      </c>
      <c r="B338" s="234" t="s">
        <v>1628</v>
      </c>
      <c r="C338" s="235">
        <v>60744</v>
      </c>
      <c r="D338" s="235">
        <v>54484</v>
      </c>
      <c r="E338" s="253">
        <f t="shared" si="5"/>
        <v>11.489611629102114</v>
      </c>
    </row>
    <row r="339" spans="1:5" ht="18" customHeight="1">
      <c r="A339" s="236" t="s">
        <v>655</v>
      </c>
      <c r="B339" s="237" t="s">
        <v>1629</v>
      </c>
      <c r="C339" s="238">
        <v>60744</v>
      </c>
      <c r="D339" s="238">
        <v>54484</v>
      </c>
      <c r="E339" s="254">
        <f t="shared" si="5"/>
        <v>11.489611629102114</v>
      </c>
    </row>
    <row r="340" spans="1:5" ht="18" customHeight="1">
      <c r="A340" s="233" t="s">
        <v>657</v>
      </c>
      <c r="B340" s="234" t="s">
        <v>1630</v>
      </c>
      <c r="C340" s="235">
        <v>9100</v>
      </c>
      <c r="D340" s="235">
        <v>7320</v>
      </c>
      <c r="E340" s="253">
        <f t="shared" si="5"/>
        <v>24.316939890710373</v>
      </c>
    </row>
    <row r="341" spans="1:5" ht="18" customHeight="1">
      <c r="A341" s="148" t="s">
        <v>659</v>
      </c>
      <c r="B341" s="239" t="s">
        <v>1631</v>
      </c>
      <c r="C341" s="238">
        <v>9100</v>
      </c>
      <c r="D341" s="238">
        <v>7276</v>
      </c>
      <c r="E341" s="254">
        <f t="shared" si="5"/>
        <v>25.06871907641562</v>
      </c>
    </row>
    <row r="342" spans="1:5" ht="18" customHeight="1">
      <c r="A342" s="148" t="s">
        <v>661</v>
      </c>
      <c r="B342" s="239" t="s">
        <v>1632</v>
      </c>
      <c r="C342" s="238">
        <v>0</v>
      </c>
      <c r="D342" s="238">
        <v>44</v>
      </c>
      <c r="E342" s="254">
        <f t="shared" si="5"/>
        <v>-100</v>
      </c>
    </row>
    <row r="343" spans="1:5" ht="18" customHeight="1">
      <c r="A343" s="145" t="s">
        <v>663</v>
      </c>
      <c r="B343" s="240" t="s">
        <v>1633</v>
      </c>
      <c r="C343" s="235">
        <v>349</v>
      </c>
      <c r="D343" s="235">
        <v>341</v>
      </c>
      <c r="E343" s="253">
        <f t="shared" si="5"/>
        <v>2.346041055718473</v>
      </c>
    </row>
    <row r="344" spans="1:5" ht="18" customHeight="1">
      <c r="A344" s="148" t="s">
        <v>665</v>
      </c>
      <c r="B344" s="239" t="s">
        <v>1634</v>
      </c>
      <c r="C344" s="238">
        <v>349</v>
      </c>
      <c r="D344" s="238">
        <v>341</v>
      </c>
      <c r="E344" s="254">
        <f t="shared" si="5"/>
        <v>2.346041055718473</v>
      </c>
    </row>
    <row r="345" spans="1:5" ht="18" customHeight="1">
      <c r="A345" s="145" t="s">
        <v>667</v>
      </c>
      <c r="B345" s="240" t="s">
        <v>1635</v>
      </c>
      <c r="C345" s="235">
        <v>2260</v>
      </c>
      <c r="D345" s="235">
        <v>372</v>
      </c>
      <c r="E345" s="253">
        <f t="shared" si="5"/>
        <v>507.5268817204301</v>
      </c>
    </row>
    <row r="346" spans="1:5" ht="18" customHeight="1">
      <c r="A346" s="236" t="s">
        <v>669</v>
      </c>
      <c r="B346" s="241" t="s">
        <v>1342</v>
      </c>
      <c r="C346" s="238">
        <v>505</v>
      </c>
      <c r="D346" s="238">
        <v>211</v>
      </c>
      <c r="E346" s="254">
        <f t="shared" si="5"/>
        <v>139.33649289099526</v>
      </c>
    </row>
    <row r="347" spans="1:5" ht="18" customHeight="1">
      <c r="A347" s="236" t="s">
        <v>670</v>
      </c>
      <c r="B347" s="237" t="s">
        <v>1370</v>
      </c>
      <c r="C347" s="238">
        <v>1579</v>
      </c>
      <c r="D347" s="238">
        <v>84</v>
      </c>
      <c r="E347" s="254">
        <f t="shared" si="5"/>
        <v>1779.7619047619048</v>
      </c>
    </row>
    <row r="348" spans="1:5" ht="18" customHeight="1">
      <c r="A348" s="236" t="s">
        <v>671</v>
      </c>
      <c r="B348" s="237" t="s">
        <v>1636</v>
      </c>
      <c r="C348" s="238">
        <v>0</v>
      </c>
      <c r="D348" s="238">
        <v>68</v>
      </c>
      <c r="E348" s="254">
        <f t="shared" si="5"/>
        <v>-100</v>
      </c>
    </row>
    <row r="349" spans="1:5" ht="18" customHeight="1">
      <c r="A349" s="236" t="s">
        <v>673</v>
      </c>
      <c r="B349" s="237" t="s">
        <v>1348</v>
      </c>
      <c r="C349" s="238">
        <v>46</v>
      </c>
      <c r="D349" s="238">
        <v>5</v>
      </c>
      <c r="E349" s="254">
        <f t="shared" si="5"/>
        <v>819.9999999999999</v>
      </c>
    </row>
    <row r="350" spans="1:5" ht="18" customHeight="1">
      <c r="A350" s="236" t="s">
        <v>674</v>
      </c>
      <c r="B350" s="237" t="s">
        <v>1637</v>
      </c>
      <c r="C350" s="238">
        <v>130</v>
      </c>
      <c r="D350" s="238">
        <v>4</v>
      </c>
      <c r="E350" s="254">
        <f t="shared" si="5"/>
        <v>3150</v>
      </c>
    </row>
    <row r="351" spans="1:5" ht="18" customHeight="1">
      <c r="A351" s="233" t="s">
        <v>679</v>
      </c>
      <c r="B351" s="234" t="s">
        <v>1638</v>
      </c>
      <c r="C351" s="235">
        <v>2578</v>
      </c>
      <c r="D351" s="235">
        <v>522</v>
      </c>
      <c r="E351" s="253">
        <f t="shared" si="5"/>
        <v>393.8697318007663</v>
      </c>
    </row>
    <row r="352" spans="1:5" ht="18" customHeight="1">
      <c r="A352" s="236" t="s">
        <v>681</v>
      </c>
      <c r="B352" s="237" t="s">
        <v>1639</v>
      </c>
      <c r="C352" s="238">
        <v>2578</v>
      </c>
      <c r="D352" s="238">
        <v>522</v>
      </c>
      <c r="E352" s="254">
        <f t="shared" si="5"/>
        <v>393.8697318007663</v>
      </c>
    </row>
    <row r="353" spans="1:5" ht="18" customHeight="1">
      <c r="A353" s="233" t="s">
        <v>682</v>
      </c>
      <c r="B353" s="234" t="s">
        <v>1640</v>
      </c>
      <c r="C353" s="235">
        <v>11473</v>
      </c>
      <c r="D353" s="235">
        <v>9409</v>
      </c>
      <c r="E353" s="253">
        <f t="shared" si="5"/>
        <v>21.93644383037517</v>
      </c>
    </row>
    <row r="354" spans="1:5" ht="18" customHeight="1">
      <c r="A354" s="233" t="s">
        <v>684</v>
      </c>
      <c r="B354" s="234" t="s">
        <v>1641</v>
      </c>
      <c r="C354" s="235">
        <v>3129</v>
      </c>
      <c r="D354" s="235">
        <v>3072</v>
      </c>
      <c r="E354" s="253">
        <f t="shared" si="5"/>
        <v>1.85546875</v>
      </c>
    </row>
    <row r="355" spans="1:5" ht="18" customHeight="1">
      <c r="A355" s="148" t="s">
        <v>686</v>
      </c>
      <c r="B355" s="239" t="s">
        <v>1342</v>
      </c>
      <c r="C355" s="238">
        <v>2629</v>
      </c>
      <c r="D355" s="238">
        <v>2584</v>
      </c>
      <c r="E355" s="254">
        <f t="shared" si="5"/>
        <v>1.7414860681114703</v>
      </c>
    </row>
    <row r="356" spans="1:5" ht="18" customHeight="1">
      <c r="A356" s="236" t="s">
        <v>687</v>
      </c>
      <c r="B356" s="237" t="s">
        <v>1356</v>
      </c>
      <c r="C356" s="238">
        <v>0</v>
      </c>
      <c r="D356" s="238">
        <v>129</v>
      </c>
      <c r="E356" s="254">
        <f t="shared" si="5"/>
        <v>-100</v>
      </c>
    </row>
    <row r="357" spans="1:5" ht="18" customHeight="1">
      <c r="A357" s="236" t="s">
        <v>688</v>
      </c>
      <c r="B357" s="237" t="s">
        <v>1642</v>
      </c>
      <c r="C357" s="238">
        <v>0</v>
      </c>
      <c r="D357" s="238">
        <v>6</v>
      </c>
      <c r="E357" s="254">
        <f t="shared" si="5"/>
        <v>-100</v>
      </c>
    </row>
    <row r="358" spans="1:5" ht="18" customHeight="1">
      <c r="A358" s="236" t="s">
        <v>690</v>
      </c>
      <c r="B358" s="237" t="s">
        <v>1643</v>
      </c>
      <c r="C358" s="238">
        <v>500</v>
      </c>
      <c r="D358" s="238">
        <v>353</v>
      </c>
      <c r="E358" s="254">
        <f t="shared" si="5"/>
        <v>41.643059490084966</v>
      </c>
    </row>
    <row r="359" spans="1:5" ht="18" customHeight="1">
      <c r="A359" s="233" t="s">
        <v>692</v>
      </c>
      <c r="B359" s="234" t="s">
        <v>1644</v>
      </c>
      <c r="C359" s="235">
        <v>4021</v>
      </c>
      <c r="D359" s="235">
        <v>71</v>
      </c>
      <c r="E359" s="253">
        <f t="shared" si="5"/>
        <v>5563.380281690141</v>
      </c>
    </row>
    <row r="360" spans="1:5" ht="18" customHeight="1">
      <c r="A360" s="236" t="s">
        <v>694</v>
      </c>
      <c r="B360" s="237" t="s">
        <v>1645</v>
      </c>
      <c r="C360" s="238">
        <v>276</v>
      </c>
      <c r="D360" s="238">
        <v>20</v>
      </c>
      <c r="E360" s="254">
        <f t="shared" si="5"/>
        <v>1280</v>
      </c>
    </row>
    <row r="361" spans="1:5" ht="18" customHeight="1">
      <c r="A361" s="236" t="s">
        <v>1646</v>
      </c>
      <c r="B361" s="237" t="s">
        <v>1647</v>
      </c>
      <c r="C361" s="238">
        <v>3745</v>
      </c>
      <c r="D361" s="238">
        <v>0</v>
      </c>
      <c r="E361" s="254">
        <f t="shared" si="5"/>
        <v>0</v>
      </c>
    </row>
    <row r="362" spans="1:5" ht="18" customHeight="1">
      <c r="A362" s="236" t="s">
        <v>696</v>
      </c>
      <c r="B362" s="237" t="s">
        <v>1648</v>
      </c>
      <c r="C362" s="238">
        <v>0</v>
      </c>
      <c r="D362" s="238">
        <v>51</v>
      </c>
      <c r="E362" s="254">
        <f t="shared" si="5"/>
        <v>-100</v>
      </c>
    </row>
    <row r="363" spans="1:5" ht="18" customHeight="1">
      <c r="A363" s="233" t="s">
        <v>698</v>
      </c>
      <c r="B363" s="234" t="s">
        <v>1649</v>
      </c>
      <c r="C363" s="235">
        <v>1095</v>
      </c>
      <c r="D363" s="235">
        <v>1360</v>
      </c>
      <c r="E363" s="253">
        <f t="shared" si="5"/>
        <v>-19.485294117647058</v>
      </c>
    </row>
    <row r="364" spans="1:5" ht="18" customHeight="1">
      <c r="A364" s="236" t="s">
        <v>700</v>
      </c>
      <c r="B364" s="237" t="s">
        <v>1650</v>
      </c>
      <c r="C364" s="238">
        <v>1095</v>
      </c>
      <c r="D364" s="238">
        <v>124</v>
      </c>
      <c r="E364" s="254">
        <f t="shared" si="5"/>
        <v>783.0645161290322</v>
      </c>
    </row>
    <row r="365" spans="1:5" ht="18" customHeight="1">
      <c r="A365" s="148" t="s">
        <v>702</v>
      </c>
      <c r="B365" s="239" t="s">
        <v>1651</v>
      </c>
      <c r="C365" s="238">
        <v>0</v>
      </c>
      <c r="D365" s="238">
        <v>10</v>
      </c>
      <c r="E365" s="254">
        <f t="shared" si="5"/>
        <v>-100</v>
      </c>
    </row>
    <row r="366" spans="1:5" ht="18" customHeight="1">
      <c r="A366" s="236" t="s">
        <v>704</v>
      </c>
      <c r="B366" s="237" t="s">
        <v>1652</v>
      </c>
      <c r="C366" s="238">
        <v>0</v>
      </c>
      <c r="D366" s="238">
        <v>1226</v>
      </c>
      <c r="E366" s="254">
        <f t="shared" si="5"/>
        <v>-100</v>
      </c>
    </row>
    <row r="367" spans="1:5" ht="18" customHeight="1">
      <c r="A367" s="233" t="s">
        <v>706</v>
      </c>
      <c r="B367" s="234" t="s">
        <v>1653</v>
      </c>
      <c r="C367" s="235">
        <v>0</v>
      </c>
      <c r="D367" s="235">
        <v>160</v>
      </c>
      <c r="E367" s="253">
        <f t="shared" si="5"/>
        <v>-100</v>
      </c>
    </row>
    <row r="368" spans="1:5" ht="18" customHeight="1">
      <c r="A368" s="236" t="s">
        <v>708</v>
      </c>
      <c r="B368" s="237" t="s">
        <v>1654</v>
      </c>
      <c r="C368" s="238">
        <v>0</v>
      </c>
      <c r="D368" s="238">
        <v>97</v>
      </c>
      <c r="E368" s="254">
        <f t="shared" si="5"/>
        <v>-100</v>
      </c>
    </row>
    <row r="369" spans="1:5" ht="18" customHeight="1">
      <c r="A369" s="236" t="s">
        <v>710</v>
      </c>
      <c r="B369" s="237" t="s">
        <v>1655</v>
      </c>
      <c r="C369" s="238">
        <v>0</v>
      </c>
      <c r="D369" s="238">
        <v>63</v>
      </c>
      <c r="E369" s="254">
        <f t="shared" si="5"/>
        <v>-100</v>
      </c>
    </row>
    <row r="370" spans="1:5" ht="18" customHeight="1">
      <c r="A370" s="233" t="s">
        <v>712</v>
      </c>
      <c r="B370" s="234" t="s">
        <v>1656</v>
      </c>
      <c r="C370" s="235">
        <v>0</v>
      </c>
      <c r="D370" s="235">
        <v>180</v>
      </c>
      <c r="E370" s="253">
        <f t="shared" si="5"/>
        <v>-100</v>
      </c>
    </row>
    <row r="371" spans="1:5" ht="18" customHeight="1">
      <c r="A371" s="236" t="s">
        <v>714</v>
      </c>
      <c r="B371" s="237" t="s">
        <v>1657</v>
      </c>
      <c r="C371" s="238">
        <v>0</v>
      </c>
      <c r="D371" s="238">
        <v>180</v>
      </c>
      <c r="E371" s="254">
        <f t="shared" si="5"/>
        <v>-100</v>
      </c>
    </row>
    <row r="372" spans="1:5" ht="18" customHeight="1">
      <c r="A372" s="145" t="s">
        <v>716</v>
      </c>
      <c r="B372" s="240" t="s">
        <v>1658</v>
      </c>
      <c r="C372" s="235">
        <v>25</v>
      </c>
      <c r="D372" s="235">
        <v>86</v>
      </c>
      <c r="E372" s="253">
        <f t="shared" si="5"/>
        <v>-70.93023255813954</v>
      </c>
    </row>
    <row r="373" spans="1:5" ht="18" customHeight="1">
      <c r="A373" s="236" t="s">
        <v>718</v>
      </c>
      <c r="B373" s="237" t="s">
        <v>1659</v>
      </c>
      <c r="C373" s="238">
        <v>0</v>
      </c>
      <c r="D373" s="238">
        <v>54</v>
      </c>
      <c r="E373" s="254">
        <f t="shared" si="5"/>
        <v>-100</v>
      </c>
    </row>
    <row r="374" spans="1:5" ht="18" customHeight="1">
      <c r="A374" s="236" t="s">
        <v>722</v>
      </c>
      <c r="B374" s="237" t="s">
        <v>1660</v>
      </c>
      <c r="C374" s="238">
        <v>25</v>
      </c>
      <c r="D374" s="238">
        <v>32</v>
      </c>
      <c r="E374" s="254">
        <f t="shared" si="5"/>
        <v>-21.875</v>
      </c>
    </row>
    <row r="375" spans="1:5" ht="18" customHeight="1">
      <c r="A375" s="233" t="s">
        <v>724</v>
      </c>
      <c r="B375" s="234" t="s">
        <v>1661</v>
      </c>
      <c r="C375" s="235">
        <v>0</v>
      </c>
      <c r="D375" s="235">
        <v>152</v>
      </c>
      <c r="E375" s="253">
        <f t="shared" si="5"/>
        <v>-100</v>
      </c>
    </row>
    <row r="376" spans="1:5" ht="18" customHeight="1">
      <c r="A376" s="236" t="s">
        <v>726</v>
      </c>
      <c r="B376" s="237" t="s">
        <v>1662</v>
      </c>
      <c r="C376" s="238">
        <v>0</v>
      </c>
      <c r="D376" s="238">
        <v>152</v>
      </c>
      <c r="E376" s="254">
        <f t="shared" si="5"/>
        <v>-100</v>
      </c>
    </row>
    <row r="377" spans="1:5" ht="18" customHeight="1">
      <c r="A377" s="233" t="s">
        <v>727</v>
      </c>
      <c r="B377" s="234" t="s">
        <v>1663</v>
      </c>
      <c r="C377" s="235">
        <v>0</v>
      </c>
      <c r="D377" s="235">
        <v>7</v>
      </c>
      <c r="E377" s="253">
        <f t="shared" si="5"/>
        <v>-100</v>
      </c>
    </row>
    <row r="378" spans="1:5" ht="18" customHeight="1">
      <c r="A378" s="236" t="s">
        <v>729</v>
      </c>
      <c r="B378" s="237" t="s">
        <v>1664</v>
      </c>
      <c r="C378" s="238">
        <v>0</v>
      </c>
      <c r="D378" s="238">
        <v>7</v>
      </c>
      <c r="E378" s="254">
        <f t="shared" si="5"/>
        <v>-100</v>
      </c>
    </row>
    <row r="379" spans="1:5" ht="18" customHeight="1">
      <c r="A379" s="233" t="s">
        <v>731</v>
      </c>
      <c r="B379" s="234" t="s">
        <v>1665</v>
      </c>
      <c r="C379" s="235">
        <v>3203</v>
      </c>
      <c r="D379" s="235">
        <v>4321</v>
      </c>
      <c r="E379" s="253">
        <f t="shared" si="5"/>
        <v>-25.87364036102754</v>
      </c>
    </row>
    <row r="380" spans="1:5" ht="18" customHeight="1">
      <c r="A380" s="236" t="s">
        <v>733</v>
      </c>
      <c r="B380" s="237" t="s">
        <v>1666</v>
      </c>
      <c r="C380" s="238">
        <v>3203</v>
      </c>
      <c r="D380" s="238">
        <v>4321</v>
      </c>
      <c r="E380" s="254">
        <f t="shared" si="5"/>
        <v>-25.87364036102754</v>
      </c>
    </row>
    <row r="381" spans="1:5" ht="18" customHeight="1">
      <c r="A381" s="233" t="s">
        <v>734</v>
      </c>
      <c r="B381" s="234" t="s">
        <v>1667</v>
      </c>
      <c r="C381" s="235">
        <v>130273</v>
      </c>
      <c r="D381" s="235">
        <v>129583</v>
      </c>
      <c r="E381" s="253">
        <f t="shared" si="5"/>
        <v>0.5324772539607778</v>
      </c>
    </row>
    <row r="382" spans="1:5" ht="18" customHeight="1">
      <c r="A382" s="233" t="s">
        <v>736</v>
      </c>
      <c r="B382" s="234" t="s">
        <v>1668</v>
      </c>
      <c r="C382" s="235">
        <v>65576</v>
      </c>
      <c r="D382" s="235">
        <v>17961</v>
      </c>
      <c r="E382" s="253">
        <f t="shared" si="5"/>
        <v>265.10216580368575</v>
      </c>
    </row>
    <row r="383" spans="1:5" ht="18" customHeight="1">
      <c r="A383" s="236" t="s">
        <v>738</v>
      </c>
      <c r="B383" s="237" t="s">
        <v>1342</v>
      </c>
      <c r="C383" s="238">
        <v>11766</v>
      </c>
      <c r="D383" s="238">
        <v>12647</v>
      </c>
      <c r="E383" s="254">
        <f t="shared" si="5"/>
        <v>-6.966078911994941</v>
      </c>
    </row>
    <row r="384" spans="1:5" ht="18" customHeight="1">
      <c r="A384" s="236" t="s">
        <v>739</v>
      </c>
      <c r="B384" s="237" t="s">
        <v>1356</v>
      </c>
      <c r="C384" s="238">
        <v>0</v>
      </c>
      <c r="D384" s="238">
        <v>360</v>
      </c>
      <c r="E384" s="254">
        <f t="shared" si="5"/>
        <v>-100</v>
      </c>
    </row>
    <row r="385" spans="1:5" ht="18" customHeight="1">
      <c r="A385" s="236" t="s">
        <v>1669</v>
      </c>
      <c r="B385" s="237" t="s">
        <v>1529</v>
      </c>
      <c r="C385" s="238">
        <v>2828</v>
      </c>
      <c r="D385" s="238">
        <v>0</v>
      </c>
      <c r="E385" s="254">
        <f t="shared" si="5"/>
        <v>0</v>
      </c>
    </row>
    <row r="386" spans="1:5" ht="18" customHeight="1">
      <c r="A386" s="236" t="s">
        <v>740</v>
      </c>
      <c r="B386" s="237" t="s">
        <v>1670</v>
      </c>
      <c r="C386" s="238">
        <v>1512</v>
      </c>
      <c r="D386" s="238">
        <v>1508</v>
      </c>
      <c r="E386" s="254">
        <f t="shared" si="5"/>
        <v>0.2652519893899097</v>
      </c>
    </row>
    <row r="387" spans="1:5" ht="18" customHeight="1">
      <c r="A387" s="236" t="s">
        <v>742</v>
      </c>
      <c r="B387" s="237" t="s">
        <v>1671</v>
      </c>
      <c r="C387" s="238">
        <v>49470</v>
      </c>
      <c r="D387" s="238">
        <v>3446</v>
      </c>
      <c r="E387" s="254">
        <f t="shared" si="5"/>
        <v>1335.5774811375506</v>
      </c>
    </row>
    <row r="388" spans="1:5" ht="18" customHeight="1">
      <c r="A388" s="233" t="s">
        <v>744</v>
      </c>
      <c r="B388" s="234" t="s">
        <v>1672</v>
      </c>
      <c r="C388" s="235">
        <v>335</v>
      </c>
      <c r="D388" s="235">
        <v>895</v>
      </c>
      <c r="E388" s="253">
        <f t="shared" si="5"/>
        <v>-62.56983240223464</v>
      </c>
    </row>
    <row r="389" spans="1:5" ht="18" customHeight="1">
      <c r="A389" s="236" t="s">
        <v>746</v>
      </c>
      <c r="B389" s="237" t="s">
        <v>1673</v>
      </c>
      <c r="C389" s="238">
        <v>335</v>
      </c>
      <c r="D389" s="238">
        <v>895</v>
      </c>
      <c r="E389" s="254">
        <f aca="true" t="shared" si="6" ref="E389:E452">_xlfn.IFERROR(C389/D389*100-100,0)</f>
        <v>-62.56983240223464</v>
      </c>
    </row>
    <row r="390" spans="1:5" ht="18" customHeight="1">
      <c r="A390" s="233" t="s">
        <v>747</v>
      </c>
      <c r="B390" s="234" t="s">
        <v>1674</v>
      </c>
      <c r="C390" s="235">
        <v>40307</v>
      </c>
      <c r="D390" s="235">
        <v>46338</v>
      </c>
      <c r="E390" s="253">
        <f t="shared" si="6"/>
        <v>-13.015235875523317</v>
      </c>
    </row>
    <row r="391" spans="1:5" ht="18" customHeight="1">
      <c r="A391" s="236" t="s">
        <v>749</v>
      </c>
      <c r="B391" s="237" t="s">
        <v>1675</v>
      </c>
      <c r="C391" s="238">
        <v>21673</v>
      </c>
      <c r="D391" s="238">
        <v>16930</v>
      </c>
      <c r="E391" s="254">
        <f t="shared" si="6"/>
        <v>28.015357353809804</v>
      </c>
    </row>
    <row r="392" spans="1:5" ht="18" customHeight="1">
      <c r="A392" s="236" t="s">
        <v>751</v>
      </c>
      <c r="B392" s="237" t="s">
        <v>1676</v>
      </c>
      <c r="C392" s="238">
        <v>18634</v>
      </c>
      <c r="D392" s="238">
        <v>29408</v>
      </c>
      <c r="E392" s="254">
        <f t="shared" si="6"/>
        <v>-36.636289445048966</v>
      </c>
    </row>
    <row r="393" spans="1:5" ht="18" customHeight="1">
      <c r="A393" s="233" t="s">
        <v>753</v>
      </c>
      <c r="B393" s="234" t="s">
        <v>1677</v>
      </c>
      <c r="C393" s="235">
        <v>7930</v>
      </c>
      <c r="D393" s="235">
        <v>7868</v>
      </c>
      <c r="E393" s="253">
        <f t="shared" si="6"/>
        <v>0.7880020335536244</v>
      </c>
    </row>
    <row r="394" spans="1:5" ht="18" customHeight="1">
      <c r="A394" s="236" t="s">
        <v>755</v>
      </c>
      <c r="B394" s="237" t="s">
        <v>1678</v>
      </c>
      <c r="C394" s="238">
        <v>7930</v>
      </c>
      <c r="D394" s="238">
        <v>7868</v>
      </c>
      <c r="E394" s="254">
        <f t="shared" si="6"/>
        <v>0.7880020335536244</v>
      </c>
    </row>
    <row r="395" spans="1:5" ht="18" customHeight="1">
      <c r="A395" s="233" t="s">
        <v>756</v>
      </c>
      <c r="B395" s="234" t="s">
        <v>1679</v>
      </c>
      <c r="C395" s="235">
        <v>16125</v>
      </c>
      <c r="D395" s="235">
        <v>56521</v>
      </c>
      <c r="E395" s="253">
        <f t="shared" si="6"/>
        <v>-71.47078077174855</v>
      </c>
    </row>
    <row r="396" spans="1:5" ht="18" customHeight="1">
      <c r="A396" s="236" t="s">
        <v>758</v>
      </c>
      <c r="B396" s="237" t="s">
        <v>1680</v>
      </c>
      <c r="C396" s="238">
        <v>16125</v>
      </c>
      <c r="D396" s="238">
        <v>56521</v>
      </c>
      <c r="E396" s="254">
        <f t="shared" si="6"/>
        <v>-71.47078077174855</v>
      </c>
    </row>
    <row r="397" spans="1:5" ht="18" customHeight="1">
      <c r="A397" s="233" t="s">
        <v>759</v>
      </c>
      <c r="B397" s="234" t="s">
        <v>1681</v>
      </c>
      <c r="C397" s="235">
        <v>89128</v>
      </c>
      <c r="D397" s="235">
        <v>87380</v>
      </c>
      <c r="E397" s="253">
        <f t="shared" si="6"/>
        <v>2.000457770656894</v>
      </c>
    </row>
    <row r="398" spans="1:5" ht="18" customHeight="1">
      <c r="A398" s="233" t="s">
        <v>761</v>
      </c>
      <c r="B398" s="234" t="s">
        <v>1682</v>
      </c>
      <c r="C398" s="235">
        <v>23037</v>
      </c>
      <c r="D398" s="235">
        <v>21460</v>
      </c>
      <c r="E398" s="253">
        <f t="shared" si="6"/>
        <v>7.348555452003723</v>
      </c>
    </row>
    <row r="399" spans="1:5" ht="18" customHeight="1">
      <c r="A399" s="236" t="s">
        <v>763</v>
      </c>
      <c r="B399" s="237" t="s">
        <v>1342</v>
      </c>
      <c r="C399" s="238">
        <v>3603</v>
      </c>
      <c r="D399" s="238">
        <v>3830</v>
      </c>
      <c r="E399" s="254">
        <f t="shared" si="6"/>
        <v>-5.926892950391647</v>
      </c>
    </row>
    <row r="400" spans="1:5" ht="18" customHeight="1">
      <c r="A400" s="236" t="s">
        <v>764</v>
      </c>
      <c r="B400" s="237" t="s">
        <v>1348</v>
      </c>
      <c r="C400" s="238">
        <v>6525</v>
      </c>
      <c r="D400" s="238">
        <v>9876</v>
      </c>
      <c r="E400" s="254">
        <f t="shared" si="6"/>
        <v>-33.93074119076549</v>
      </c>
    </row>
    <row r="401" spans="1:5" ht="18" customHeight="1">
      <c r="A401" s="236" t="s">
        <v>765</v>
      </c>
      <c r="B401" s="237" t="s">
        <v>1683</v>
      </c>
      <c r="C401" s="238">
        <v>170</v>
      </c>
      <c r="D401" s="238">
        <v>181</v>
      </c>
      <c r="E401" s="254">
        <f t="shared" si="6"/>
        <v>-6.077348066298342</v>
      </c>
    </row>
    <row r="402" spans="1:5" ht="18" customHeight="1">
      <c r="A402" s="236" t="s">
        <v>767</v>
      </c>
      <c r="B402" s="237" t="s">
        <v>1684</v>
      </c>
      <c r="C402" s="238">
        <v>921</v>
      </c>
      <c r="D402" s="238">
        <v>205</v>
      </c>
      <c r="E402" s="254">
        <f t="shared" si="6"/>
        <v>349.26829268292687</v>
      </c>
    </row>
    <row r="403" spans="1:5" ht="18" customHeight="1">
      <c r="A403" s="236" t="s">
        <v>769</v>
      </c>
      <c r="B403" s="237" t="s">
        <v>1685</v>
      </c>
      <c r="C403" s="238">
        <v>40</v>
      </c>
      <c r="D403" s="238">
        <v>69</v>
      </c>
      <c r="E403" s="254">
        <f t="shared" si="6"/>
        <v>-42.028985507246375</v>
      </c>
    </row>
    <row r="404" spans="1:5" ht="18" customHeight="1">
      <c r="A404" s="236" t="s">
        <v>771</v>
      </c>
      <c r="B404" s="237" t="s">
        <v>1686</v>
      </c>
      <c r="C404" s="238">
        <v>370</v>
      </c>
      <c r="D404" s="238">
        <v>176</v>
      </c>
      <c r="E404" s="254">
        <f t="shared" si="6"/>
        <v>110.22727272727272</v>
      </c>
    </row>
    <row r="405" spans="1:5" ht="18" customHeight="1">
      <c r="A405" s="236" t="s">
        <v>773</v>
      </c>
      <c r="B405" s="237" t="s">
        <v>1687</v>
      </c>
      <c r="C405" s="238">
        <v>0</v>
      </c>
      <c r="D405" s="238">
        <v>598</v>
      </c>
      <c r="E405" s="254">
        <f t="shared" si="6"/>
        <v>-100</v>
      </c>
    </row>
    <row r="406" spans="1:5" ht="18" customHeight="1">
      <c r="A406" s="236" t="s">
        <v>775</v>
      </c>
      <c r="B406" s="237" t="s">
        <v>1688</v>
      </c>
      <c r="C406" s="238">
        <v>0</v>
      </c>
      <c r="D406" s="238">
        <v>48</v>
      </c>
      <c r="E406" s="254">
        <f t="shared" si="6"/>
        <v>-100</v>
      </c>
    </row>
    <row r="407" spans="1:5" ht="18" customHeight="1">
      <c r="A407" s="236" t="s">
        <v>777</v>
      </c>
      <c r="B407" s="237" t="s">
        <v>1689</v>
      </c>
      <c r="C407" s="238">
        <v>1722</v>
      </c>
      <c r="D407" s="238">
        <v>630</v>
      </c>
      <c r="E407" s="254">
        <f t="shared" si="6"/>
        <v>173.33333333333331</v>
      </c>
    </row>
    <row r="408" spans="1:5" ht="18" customHeight="1">
      <c r="A408" s="236" t="s">
        <v>781</v>
      </c>
      <c r="B408" s="237" t="s">
        <v>1690</v>
      </c>
      <c r="C408" s="238">
        <v>100</v>
      </c>
      <c r="D408" s="238">
        <v>126</v>
      </c>
      <c r="E408" s="254">
        <f t="shared" si="6"/>
        <v>-20.634920634920633</v>
      </c>
    </row>
    <row r="409" spans="1:5" ht="18" customHeight="1">
      <c r="A409" s="236" t="s">
        <v>783</v>
      </c>
      <c r="B409" s="237" t="s">
        <v>1691</v>
      </c>
      <c r="C409" s="238">
        <v>0</v>
      </c>
      <c r="D409" s="238">
        <v>27</v>
      </c>
      <c r="E409" s="254">
        <f t="shared" si="6"/>
        <v>-100</v>
      </c>
    </row>
    <row r="410" spans="1:5" ht="18" customHeight="1">
      <c r="A410" s="236" t="s">
        <v>785</v>
      </c>
      <c r="B410" s="237" t="s">
        <v>1692</v>
      </c>
      <c r="C410" s="238">
        <v>420</v>
      </c>
      <c r="D410" s="238">
        <v>278</v>
      </c>
      <c r="E410" s="254">
        <f t="shared" si="6"/>
        <v>51.07913669064749</v>
      </c>
    </row>
    <row r="411" spans="1:5" ht="18" customHeight="1">
      <c r="A411" s="236" t="s">
        <v>787</v>
      </c>
      <c r="B411" s="237" t="s">
        <v>1693</v>
      </c>
      <c r="C411" s="238">
        <v>0</v>
      </c>
      <c r="D411" s="238">
        <v>50</v>
      </c>
      <c r="E411" s="254">
        <f t="shared" si="6"/>
        <v>-100</v>
      </c>
    </row>
    <row r="412" spans="1:5" ht="18" customHeight="1">
      <c r="A412" s="236" t="s">
        <v>789</v>
      </c>
      <c r="B412" s="237" t="s">
        <v>1694</v>
      </c>
      <c r="C412" s="238">
        <v>0</v>
      </c>
      <c r="D412" s="238">
        <v>247</v>
      </c>
      <c r="E412" s="254">
        <f t="shared" si="6"/>
        <v>-100</v>
      </c>
    </row>
    <row r="413" spans="1:5" ht="18" customHeight="1">
      <c r="A413" s="236" t="s">
        <v>791</v>
      </c>
      <c r="B413" s="237" t="s">
        <v>1695</v>
      </c>
      <c r="C413" s="238">
        <v>12</v>
      </c>
      <c r="D413" s="238">
        <v>20</v>
      </c>
      <c r="E413" s="254">
        <f t="shared" si="6"/>
        <v>-40</v>
      </c>
    </row>
    <row r="414" spans="1:5" ht="18" customHeight="1">
      <c r="A414" s="236" t="s">
        <v>793</v>
      </c>
      <c r="B414" s="237" t="s">
        <v>1696</v>
      </c>
      <c r="C414" s="238">
        <v>9154</v>
      </c>
      <c r="D414" s="238">
        <v>5099</v>
      </c>
      <c r="E414" s="254">
        <f t="shared" si="6"/>
        <v>79.52539713669347</v>
      </c>
    </row>
    <row r="415" spans="1:5" ht="18" customHeight="1">
      <c r="A415" s="233" t="s">
        <v>795</v>
      </c>
      <c r="B415" s="234" t="s">
        <v>1697</v>
      </c>
      <c r="C415" s="235">
        <v>3954</v>
      </c>
      <c r="D415" s="235">
        <v>16317</v>
      </c>
      <c r="E415" s="253">
        <f t="shared" si="6"/>
        <v>-75.76760433903291</v>
      </c>
    </row>
    <row r="416" spans="1:5" ht="18" customHeight="1">
      <c r="A416" s="236" t="s">
        <v>797</v>
      </c>
      <c r="B416" s="237" t="s">
        <v>1342</v>
      </c>
      <c r="C416" s="238">
        <v>0</v>
      </c>
      <c r="D416" s="238">
        <v>3416</v>
      </c>
      <c r="E416" s="254">
        <f t="shared" si="6"/>
        <v>-100</v>
      </c>
    </row>
    <row r="417" spans="1:5" ht="18" customHeight="1">
      <c r="A417" s="236" t="s">
        <v>798</v>
      </c>
      <c r="B417" s="237" t="s">
        <v>1698</v>
      </c>
      <c r="C417" s="238">
        <v>1418</v>
      </c>
      <c r="D417" s="238">
        <v>2771</v>
      </c>
      <c r="E417" s="254">
        <f t="shared" si="6"/>
        <v>-48.82713821725009</v>
      </c>
    </row>
    <row r="418" spans="1:5" ht="18" customHeight="1">
      <c r="A418" s="236" t="s">
        <v>800</v>
      </c>
      <c r="B418" s="237" t="s">
        <v>1699</v>
      </c>
      <c r="C418" s="238">
        <v>0</v>
      </c>
      <c r="D418" s="238">
        <v>111</v>
      </c>
      <c r="E418" s="254">
        <f t="shared" si="6"/>
        <v>-100</v>
      </c>
    </row>
    <row r="419" spans="1:5" ht="18" customHeight="1">
      <c r="A419" s="236" t="s">
        <v>802</v>
      </c>
      <c r="B419" s="237" t="s">
        <v>1700</v>
      </c>
      <c r="C419" s="238">
        <v>0</v>
      </c>
      <c r="D419" s="238">
        <v>69</v>
      </c>
      <c r="E419" s="254">
        <f t="shared" si="6"/>
        <v>-100</v>
      </c>
    </row>
    <row r="420" spans="1:5" ht="18" customHeight="1">
      <c r="A420" s="236" t="s">
        <v>804</v>
      </c>
      <c r="B420" s="237" t="s">
        <v>1701</v>
      </c>
      <c r="C420" s="238">
        <v>0</v>
      </c>
      <c r="D420" s="238">
        <v>5149</v>
      </c>
      <c r="E420" s="254">
        <f t="shared" si="6"/>
        <v>-100</v>
      </c>
    </row>
    <row r="421" spans="1:5" ht="18" customHeight="1">
      <c r="A421" s="236" t="s">
        <v>806</v>
      </c>
      <c r="B421" s="237" t="s">
        <v>1702</v>
      </c>
      <c r="C421" s="238">
        <v>0</v>
      </c>
      <c r="D421" s="238">
        <v>5</v>
      </c>
      <c r="E421" s="254">
        <f t="shared" si="6"/>
        <v>-100</v>
      </c>
    </row>
    <row r="422" spans="1:5" ht="18" customHeight="1">
      <c r="A422" s="236" t="s">
        <v>808</v>
      </c>
      <c r="B422" s="237" t="s">
        <v>1703</v>
      </c>
      <c r="C422" s="238">
        <v>35</v>
      </c>
      <c r="D422" s="238">
        <v>713</v>
      </c>
      <c r="E422" s="254">
        <f t="shared" si="6"/>
        <v>-95.09116409537167</v>
      </c>
    </row>
    <row r="423" spans="1:5" ht="18" customHeight="1">
      <c r="A423" s="236" t="s">
        <v>810</v>
      </c>
      <c r="B423" s="237" t="s">
        <v>1704</v>
      </c>
      <c r="C423" s="238">
        <v>2501</v>
      </c>
      <c r="D423" s="238">
        <v>4083</v>
      </c>
      <c r="E423" s="254">
        <f t="shared" si="6"/>
        <v>-38.7460200832721</v>
      </c>
    </row>
    <row r="424" spans="1:5" ht="18" customHeight="1">
      <c r="A424" s="233" t="s">
        <v>812</v>
      </c>
      <c r="B424" s="234" t="s">
        <v>1705</v>
      </c>
      <c r="C424" s="235">
        <v>18095</v>
      </c>
      <c r="D424" s="235">
        <v>20223</v>
      </c>
      <c r="E424" s="253">
        <f t="shared" si="6"/>
        <v>-10.522672204915196</v>
      </c>
    </row>
    <row r="425" spans="1:5" ht="18" customHeight="1">
      <c r="A425" s="236" t="s">
        <v>814</v>
      </c>
      <c r="B425" s="237" t="s">
        <v>1342</v>
      </c>
      <c r="C425" s="238">
        <v>3058</v>
      </c>
      <c r="D425" s="238">
        <v>3630</v>
      </c>
      <c r="E425" s="254">
        <f t="shared" si="6"/>
        <v>-15.757575757575765</v>
      </c>
    </row>
    <row r="426" spans="1:5" ht="18" customHeight="1">
      <c r="A426" s="236" t="s">
        <v>815</v>
      </c>
      <c r="B426" s="237" t="s">
        <v>1706</v>
      </c>
      <c r="C426" s="238">
        <v>4846</v>
      </c>
      <c r="D426" s="238">
        <v>1947</v>
      </c>
      <c r="E426" s="254">
        <f t="shared" si="6"/>
        <v>148.89573703133024</v>
      </c>
    </row>
    <row r="427" spans="1:5" ht="18" customHeight="1">
      <c r="A427" s="236" t="s">
        <v>817</v>
      </c>
      <c r="B427" s="237" t="s">
        <v>1707</v>
      </c>
      <c r="C427" s="238">
        <v>190</v>
      </c>
      <c r="D427" s="238">
        <v>770</v>
      </c>
      <c r="E427" s="254">
        <f t="shared" si="6"/>
        <v>-75.32467532467533</v>
      </c>
    </row>
    <row r="428" spans="1:5" ht="18" customHeight="1">
      <c r="A428" s="236" t="s">
        <v>819</v>
      </c>
      <c r="B428" s="237" t="s">
        <v>1708</v>
      </c>
      <c r="C428" s="238">
        <v>100</v>
      </c>
      <c r="D428" s="238">
        <v>100</v>
      </c>
      <c r="E428" s="254">
        <f t="shared" si="6"/>
        <v>0</v>
      </c>
    </row>
    <row r="429" spans="1:5" ht="18" customHeight="1">
      <c r="A429" s="236" t="s">
        <v>821</v>
      </c>
      <c r="B429" s="237" t="s">
        <v>1709</v>
      </c>
      <c r="C429" s="238">
        <v>35</v>
      </c>
      <c r="D429" s="238">
        <v>30</v>
      </c>
      <c r="E429" s="254">
        <f t="shared" si="6"/>
        <v>16.66666666666667</v>
      </c>
    </row>
    <row r="430" spans="1:5" ht="18" customHeight="1">
      <c r="A430" s="236" t="s">
        <v>823</v>
      </c>
      <c r="B430" s="237" t="s">
        <v>1710</v>
      </c>
      <c r="C430" s="238">
        <v>600</v>
      </c>
      <c r="D430" s="238">
        <v>174</v>
      </c>
      <c r="E430" s="254">
        <f t="shared" si="6"/>
        <v>244.8275862068965</v>
      </c>
    </row>
    <row r="431" spans="1:5" ht="18" customHeight="1">
      <c r="A431" s="236" t="s">
        <v>825</v>
      </c>
      <c r="B431" s="237" t="s">
        <v>1711</v>
      </c>
      <c r="C431" s="238">
        <v>0</v>
      </c>
      <c r="D431" s="238">
        <v>86</v>
      </c>
      <c r="E431" s="254">
        <f t="shared" si="6"/>
        <v>-100</v>
      </c>
    </row>
    <row r="432" spans="1:5" ht="18" customHeight="1">
      <c r="A432" s="236" t="s">
        <v>827</v>
      </c>
      <c r="B432" s="237" t="s">
        <v>1712</v>
      </c>
      <c r="C432" s="238">
        <v>0</v>
      </c>
      <c r="D432" s="238">
        <v>310</v>
      </c>
      <c r="E432" s="254">
        <f t="shared" si="6"/>
        <v>-100</v>
      </c>
    </row>
    <row r="433" spans="1:5" ht="18" customHeight="1">
      <c r="A433" s="236" t="s">
        <v>829</v>
      </c>
      <c r="B433" s="237" t="s">
        <v>1713</v>
      </c>
      <c r="C433" s="238">
        <v>3110</v>
      </c>
      <c r="D433" s="238">
        <v>326</v>
      </c>
      <c r="E433" s="254">
        <f t="shared" si="6"/>
        <v>853.9877300613498</v>
      </c>
    </row>
    <row r="434" spans="1:5" ht="18" customHeight="1">
      <c r="A434" s="236" t="s">
        <v>831</v>
      </c>
      <c r="B434" s="237" t="s">
        <v>1714</v>
      </c>
      <c r="C434" s="238">
        <v>6156</v>
      </c>
      <c r="D434" s="238">
        <v>12850</v>
      </c>
      <c r="E434" s="254">
        <f t="shared" si="6"/>
        <v>-52.09338521400778</v>
      </c>
    </row>
    <row r="435" spans="1:5" ht="18" customHeight="1">
      <c r="A435" s="233" t="s">
        <v>833</v>
      </c>
      <c r="B435" s="234" t="s">
        <v>1715</v>
      </c>
      <c r="C435" s="235">
        <v>3912</v>
      </c>
      <c r="D435" s="235">
        <v>7303</v>
      </c>
      <c r="E435" s="253">
        <f t="shared" si="6"/>
        <v>-46.43297275092427</v>
      </c>
    </row>
    <row r="436" spans="1:5" ht="18" customHeight="1">
      <c r="A436" s="236" t="s">
        <v>835</v>
      </c>
      <c r="B436" s="237" t="s">
        <v>1716</v>
      </c>
      <c r="C436" s="238">
        <v>0</v>
      </c>
      <c r="D436" s="238">
        <v>705</v>
      </c>
      <c r="E436" s="254">
        <f t="shared" si="6"/>
        <v>-100</v>
      </c>
    </row>
    <row r="437" spans="1:5" ht="18" customHeight="1">
      <c r="A437" s="236" t="s">
        <v>837</v>
      </c>
      <c r="B437" s="237" t="s">
        <v>1717</v>
      </c>
      <c r="C437" s="238">
        <v>0</v>
      </c>
      <c r="D437" s="238">
        <v>500</v>
      </c>
      <c r="E437" s="254">
        <f t="shared" si="6"/>
        <v>-100</v>
      </c>
    </row>
    <row r="438" spans="1:5" ht="18" customHeight="1">
      <c r="A438" s="236" t="s">
        <v>839</v>
      </c>
      <c r="B438" s="237" t="s">
        <v>1718</v>
      </c>
      <c r="C438" s="238">
        <v>0</v>
      </c>
      <c r="D438" s="238">
        <v>6</v>
      </c>
      <c r="E438" s="254">
        <f t="shared" si="6"/>
        <v>-100</v>
      </c>
    </row>
    <row r="439" spans="1:5" ht="18" customHeight="1">
      <c r="A439" s="236" t="s">
        <v>841</v>
      </c>
      <c r="B439" s="237" t="s">
        <v>1719</v>
      </c>
      <c r="C439" s="238">
        <v>3912</v>
      </c>
      <c r="D439" s="238">
        <v>6092</v>
      </c>
      <c r="E439" s="254">
        <f t="shared" si="6"/>
        <v>-35.78463558765594</v>
      </c>
    </row>
    <row r="440" spans="1:5" ht="18" customHeight="1">
      <c r="A440" s="233" t="s">
        <v>851</v>
      </c>
      <c r="B440" s="234" t="s">
        <v>1720</v>
      </c>
      <c r="C440" s="235">
        <v>27780</v>
      </c>
      <c r="D440" s="235">
        <v>15697</v>
      </c>
      <c r="E440" s="253">
        <f t="shared" si="6"/>
        <v>76.97649232337389</v>
      </c>
    </row>
    <row r="441" spans="1:5" ht="18" customHeight="1">
      <c r="A441" s="236" t="s">
        <v>853</v>
      </c>
      <c r="B441" s="237" t="s">
        <v>1721</v>
      </c>
      <c r="C441" s="238">
        <v>2100</v>
      </c>
      <c r="D441" s="238">
        <v>2184</v>
      </c>
      <c r="E441" s="254">
        <f t="shared" si="6"/>
        <v>-3.8461538461538396</v>
      </c>
    </row>
    <row r="442" spans="1:5" ht="18" customHeight="1">
      <c r="A442" s="236" t="s">
        <v>855</v>
      </c>
      <c r="B442" s="237" t="s">
        <v>1722</v>
      </c>
      <c r="C442" s="238">
        <v>16023</v>
      </c>
      <c r="D442" s="238">
        <v>11249</v>
      </c>
      <c r="E442" s="254">
        <f t="shared" si="6"/>
        <v>42.439327940261364</v>
      </c>
    </row>
    <row r="443" spans="1:5" ht="18" customHeight="1">
      <c r="A443" s="236" t="s">
        <v>857</v>
      </c>
      <c r="B443" s="237" t="s">
        <v>1723</v>
      </c>
      <c r="C443" s="238">
        <v>1607</v>
      </c>
      <c r="D443" s="238">
        <v>583</v>
      </c>
      <c r="E443" s="254">
        <f t="shared" si="6"/>
        <v>175.64322469982847</v>
      </c>
    </row>
    <row r="444" spans="1:5" ht="18" customHeight="1">
      <c r="A444" s="236" t="s">
        <v>859</v>
      </c>
      <c r="B444" s="237" t="s">
        <v>1724</v>
      </c>
      <c r="C444" s="238">
        <v>0</v>
      </c>
      <c r="D444" s="238">
        <v>122</v>
      </c>
      <c r="E444" s="254">
        <f t="shared" si="6"/>
        <v>-100</v>
      </c>
    </row>
    <row r="445" spans="1:5" ht="18" customHeight="1">
      <c r="A445" s="236" t="s">
        <v>861</v>
      </c>
      <c r="B445" s="237" t="s">
        <v>1725</v>
      </c>
      <c r="C445" s="238">
        <v>8050</v>
      </c>
      <c r="D445" s="238">
        <v>1559</v>
      </c>
      <c r="E445" s="254">
        <f t="shared" si="6"/>
        <v>416.35663887107114</v>
      </c>
    </row>
    <row r="446" spans="1:5" ht="18" customHeight="1">
      <c r="A446" s="233" t="s">
        <v>863</v>
      </c>
      <c r="B446" s="234" t="s">
        <v>1726</v>
      </c>
      <c r="C446" s="235">
        <v>815</v>
      </c>
      <c r="D446" s="235">
        <v>1097</v>
      </c>
      <c r="E446" s="253">
        <f t="shared" si="6"/>
        <v>-25.70647219690065</v>
      </c>
    </row>
    <row r="447" spans="1:5" ht="18" customHeight="1">
      <c r="A447" s="236" t="s">
        <v>865</v>
      </c>
      <c r="B447" s="237" t="s">
        <v>1727</v>
      </c>
      <c r="C447" s="238">
        <v>815</v>
      </c>
      <c r="D447" s="238">
        <v>843</v>
      </c>
      <c r="E447" s="254">
        <f t="shared" si="6"/>
        <v>-3.3214709371293054</v>
      </c>
    </row>
    <row r="448" spans="1:5" ht="18" customHeight="1">
      <c r="A448" s="236" t="s">
        <v>867</v>
      </c>
      <c r="B448" s="237" t="s">
        <v>1728</v>
      </c>
      <c r="C448" s="238">
        <v>0</v>
      </c>
      <c r="D448" s="238">
        <v>254</v>
      </c>
      <c r="E448" s="254">
        <f t="shared" si="6"/>
        <v>-100</v>
      </c>
    </row>
    <row r="449" spans="1:5" ht="18" customHeight="1">
      <c r="A449" s="233" t="s">
        <v>869</v>
      </c>
      <c r="B449" s="234" t="s">
        <v>1729</v>
      </c>
      <c r="C449" s="235">
        <v>11535</v>
      </c>
      <c r="D449" s="235">
        <v>5283</v>
      </c>
      <c r="E449" s="253">
        <f t="shared" si="6"/>
        <v>118.34185122089721</v>
      </c>
    </row>
    <row r="450" spans="1:5" ht="18" customHeight="1">
      <c r="A450" s="236" t="s">
        <v>871</v>
      </c>
      <c r="B450" s="237" t="s">
        <v>1730</v>
      </c>
      <c r="C450" s="238">
        <v>11535</v>
      </c>
      <c r="D450" s="238">
        <v>5283</v>
      </c>
      <c r="E450" s="254">
        <f t="shared" si="6"/>
        <v>118.34185122089721</v>
      </c>
    </row>
    <row r="451" spans="1:5" ht="18" customHeight="1">
      <c r="A451" s="233" t="s">
        <v>872</v>
      </c>
      <c r="B451" s="234" t="s">
        <v>1731</v>
      </c>
      <c r="C451" s="235">
        <v>27671</v>
      </c>
      <c r="D451" s="235">
        <v>28426</v>
      </c>
      <c r="E451" s="253">
        <f t="shared" si="6"/>
        <v>-2.656019137409416</v>
      </c>
    </row>
    <row r="452" spans="1:5" ht="18" customHeight="1">
      <c r="A452" s="233" t="s">
        <v>874</v>
      </c>
      <c r="B452" s="234" t="s">
        <v>1732</v>
      </c>
      <c r="C452" s="235">
        <v>27671</v>
      </c>
      <c r="D452" s="235">
        <v>20266</v>
      </c>
      <c r="E452" s="253">
        <f t="shared" si="6"/>
        <v>36.53903088917397</v>
      </c>
    </row>
    <row r="453" spans="1:5" ht="18" customHeight="1">
      <c r="A453" s="236" t="s">
        <v>876</v>
      </c>
      <c r="B453" s="237" t="s">
        <v>1342</v>
      </c>
      <c r="C453" s="238">
        <v>5548</v>
      </c>
      <c r="D453" s="238">
        <v>6382</v>
      </c>
      <c r="E453" s="254">
        <f aca="true" t="shared" si="7" ref="E453:E516">_xlfn.IFERROR(C453/D453*100-100,0)</f>
        <v>-13.068003760576616</v>
      </c>
    </row>
    <row r="454" spans="1:5" ht="18" customHeight="1">
      <c r="A454" s="236" t="s">
        <v>877</v>
      </c>
      <c r="B454" s="237" t="s">
        <v>1733</v>
      </c>
      <c r="C454" s="238">
        <v>22123</v>
      </c>
      <c r="D454" s="238">
        <v>13884</v>
      </c>
      <c r="E454" s="254">
        <f t="shared" si="7"/>
        <v>59.34168827427254</v>
      </c>
    </row>
    <row r="455" spans="1:5" ht="18" customHeight="1">
      <c r="A455" s="233" t="s">
        <v>879</v>
      </c>
      <c r="B455" s="234" t="s">
        <v>1734</v>
      </c>
      <c r="C455" s="235">
        <v>0</v>
      </c>
      <c r="D455" s="235">
        <v>4195</v>
      </c>
      <c r="E455" s="253">
        <f t="shared" si="7"/>
        <v>-100</v>
      </c>
    </row>
    <row r="456" spans="1:5" ht="18" customHeight="1">
      <c r="A456" s="236" t="s">
        <v>881</v>
      </c>
      <c r="B456" s="237" t="s">
        <v>1735</v>
      </c>
      <c r="C456" s="238">
        <v>0</v>
      </c>
      <c r="D456" s="238">
        <v>239</v>
      </c>
      <c r="E456" s="254">
        <f t="shared" si="7"/>
        <v>-100</v>
      </c>
    </row>
    <row r="457" spans="1:5" ht="18" customHeight="1">
      <c r="A457" s="236" t="s">
        <v>883</v>
      </c>
      <c r="B457" s="237" t="s">
        <v>1736</v>
      </c>
      <c r="C457" s="238">
        <v>0</v>
      </c>
      <c r="D457" s="238">
        <v>3659</v>
      </c>
      <c r="E457" s="254">
        <f t="shared" si="7"/>
        <v>-100</v>
      </c>
    </row>
    <row r="458" spans="1:5" ht="18" customHeight="1">
      <c r="A458" s="236" t="s">
        <v>885</v>
      </c>
      <c r="B458" s="237" t="s">
        <v>1737</v>
      </c>
      <c r="C458" s="238">
        <v>0</v>
      </c>
      <c r="D458" s="238">
        <v>297</v>
      </c>
      <c r="E458" s="254">
        <f t="shared" si="7"/>
        <v>-100</v>
      </c>
    </row>
    <row r="459" spans="1:5" ht="18" customHeight="1">
      <c r="A459" s="233" t="s">
        <v>887</v>
      </c>
      <c r="B459" s="234" t="s">
        <v>1738</v>
      </c>
      <c r="C459" s="235">
        <v>0</v>
      </c>
      <c r="D459" s="235">
        <v>3725</v>
      </c>
      <c r="E459" s="253">
        <f t="shared" si="7"/>
        <v>-100</v>
      </c>
    </row>
    <row r="460" spans="1:5" ht="18" customHeight="1">
      <c r="A460" s="148" t="s">
        <v>889</v>
      </c>
      <c r="B460" s="239" t="s">
        <v>1739</v>
      </c>
      <c r="C460" s="238">
        <v>0</v>
      </c>
      <c r="D460" s="238">
        <v>2626</v>
      </c>
      <c r="E460" s="254">
        <f t="shared" si="7"/>
        <v>-100</v>
      </c>
    </row>
    <row r="461" spans="1:5" ht="18" customHeight="1">
      <c r="A461" s="148" t="s">
        <v>891</v>
      </c>
      <c r="B461" s="239" t="s">
        <v>1740</v>
      </c>
      <c r="C461" s="238">
        <v>0</v>
      </c>
      <c r="D461" s="238">
        <v>1054</v>
      </c>
      <c r="E461" s="254">
        <f t="shared" si="7"/>
        <v>-100</v>
      </c>
    </row>
    <row r="462" spans="1:5" ht="18" customHeight="1">
      <c r="A462" s="236" t="s">
        <v>893</v>
      </c>
      <c r="B462" s="237" t="s">
        <v>1741</v>
      </c>
      <c r="C462" s="238">
        <v>0</v>
      </c>
      <c r="D462" s="238">
        <v>45</v>
      </c>
      <c r="E462" s="254">
        <f t="shared" si="7"/>
        <v>-100</v>
      </c>
    </row>
    <row r="463" spans="1:5" ht="18" customHeight="1">
      <c r="A463" s="233" t="s">
        <v>895</v>
      </c>
      <c r="B463" s="234" t="s">
        <v>1742</v>
      </c>
      <c r="C463" s="235">
        <v>0</v>
      </c>
      <c r="D463" s="235">
        <v>240</v>
      </c>
      <c r="E463" s="253">
        <f t="shared" si="7"/>
        <v>-100</v>
      </c>
    </row>
    <row r="464" spans="1:5" ht="18" customHeight="1">
      <c r="A464" s="236" t="s">
        <v>897</v>
      </c>
      <c r="B464" s="237" t="s">
        <v>1743</v>
      </c>
      <c r="C464" s="238">
        <v>0</v>
      </c>
      <c r="D464" s="238">
        <v>240</v>
      </c>
      <c r="E464" s="254">
        <f t="shared" si="7"/>
        <v>-100</v>
      </c>
    </row>
    <row r="465" spans="1:5" ht="18" customHeight="1">
      <c r="A465" s="233" t="s">
        <v>899</v>
      </c>
      <c r="B465" s="234" t="s">
        <v>1744</v>
      </c>
      <c r="C465" s="235">
        <v>37110</v>
      </c>
      <c r="D465" s="235">
        <v>14022</v>
      </c>
      <c r="E465" s="253">
        <f t="shared" si="7"/>
        <v>164.655541292255</v>
      </c>
    </row>
    <row r="466" spans="1:5" ht="18" customHeight="1">
      <c r="A466" s="233" t="s">
        <v>901</v>
      </c>
      <c r="B466" s="234" t="s">
        <v>1745</v>
      </c>
      <c r="C466" s="235">
        <v>0</v>
      </c>
      <c r="D466" s="235">
        <v>672</v>
      </c>
      <c r="E466" s="253">
        <f t="shared" si="7"/>
        <v>-100</v>
      </c>
    </row>
    <row r="467" spans="1:5" ht="18" customHeight="1">
      <c r="A467" s="236" t="s">
        <v>903</v>
      </c>
      <c r="B467" s="237" t="s">
        <v>1746</v>
      </c>
      <c r="C467" s="238">
        <v>0</v>
      </c>
      <c r="D467" s="238">
        <v>672</v>
      </c>
      <c r="E467" s="254">
        <f t="shared" si="7"/>
        <v>-100</v>
      </c>
    </row>
    <row r="468" spans="1:5" ht="18" customHeight="1">
      <c r="A468" s="233" t="s">
        <v>905</v>
      </c>
      <c r="B468" s="234" t="s">
        <v>1747</v>
      </c>
      <c r="C468" s="235">
        <v>34110</v>
      </c>
      <c r="D468" s="235">
        <v>12798</v>
      </c>
      <c r="E468" s="253">
        <f t="shared" si="7"/>
        <v>166.52601969057662</v>
      </c>
    </row>
    <row r="469" spans="1:5" ht="18" customHeight="1">
      <c r="A469" s="236" t="s">
        <v>907</v>
      </c>
      <c r="B469" s="237" t="s">
        <v>1748</v>
      </c>
      <c r="C469" s="238">
        <v>6810</v>
      </c>
      <c r="D469" s="238">
        <v>10521</v>
      </c>
      <c r="E469" s="254">
        <f t="shared" si="7"/>
        <v>-35.272312517821504</v>
      </c>
    </row>
    <row r="470" spans="1:5" ht="18" customHeight="1">
      <c r="A470" s="236" t="s">
        <v>909</v>
      </c>
      <c r="B470" s="237" t="s">
        <v>1749</v>
      </c>
      <c r="C470" s="238">
        <v>27300</v>
      </c>
      <c r="D470" s="238">
        <v>2277</v>
      </c>
      <c r="E470" s="254">
        <f t="shared" si="7"/>
        <v>1098.9459815546772</v>
      </c>
    </row>
    <row r="471" spans="1:5" ht="18" customHeight="1">
      <c r="A471" s="233" t="s">
        <v>911</v>
      </c>
      <c r="B471" s="234" t="s">
        <v>1750</v>
      </c>
      <c r="C471" s="235">
        <v>3000</v>
      </c>
      <c r="D471" s="235">
        <v>552</v>
      </c>
      <c r="E471" s="253">
        <f t="shared" si="7"/>
        <v>443.47826086956525</v>
      </c>
    </row>
    <row r="472" spans="1:5" ht="18" customHeight="1">
      <c r="A472" s="236" t="s">
        <v>913</v>
      </c>
      <c r="B472" s="237" t="s">
        <v>1751</v>
      </c>
      <c r="C472" s="238">
        <v>0</v>
      </c>
      <c r="D472" s="238">
        <v>50</v>
      </c>
      <c r="E472" s="254">
        <f t="shared" si="7"/>
        <v>-100</v>
      </c>
    </row>
    <row r="473" spans="1:5" ht="18" customHeight="1">
      <c r="A473" s="236" t="s">
        <v>915</v>
      </c>
      <c r="B473" s="237" t="s">
        <v>1752</v>
      </c>
      <c r="C473" s="238">
        <v>3000</v>
      </c>
      <c r="D473" s="238">
        <v>502</v>
      </c>
      <c r="E473" s="254">
        <f t="shared" si="7"/>
        <v>497.60956175298804</v>
      </c>
    </row>
    <row r="474" spans="1:5" ht="18" customHeight="1">
      <c r="A474" s="233" t="s">
        <v>916</v>
      </c>
      <c r="B474" s="234" t="s">
        <v>1753</v>
      </c>
      <c r="C474" s="235">
        <v>4127</v>
      </c>
      <c r="D474" s="235">
        <v>4019</v>
      </c>
      <c r="E474" s="253">
        <f t="shared" si="7"/>
        <v>2.687235630753932</v>
      </c>
    </row>
    <row r="475" spans="1:5" ht="18" customHeight="1">
      <c r="A475" s="233" t="s">
        <v>918</v>
      </c>
      <c r="B475" s="234" t="s">
        <v>1754</v>
      </c>
      <c r="C475" s="235">
        <v>477</v>
      </c>
      <c r="D475" s="235">
        <v>2887</v>
      </c>
      <c r="E475" s="253">
        <f t="shared" si="7"/>
        <v>-83.47765846899895</v>
      </c>
    </row>
    <row r="476" spans="1:5" ht="18" customHeight="1">
      <c r="A476" s="148" t="s">
        <v>920</v>
      </c>
      <c r="B476" s="239" t="s">
        <v>1342</v>
      </c>
      <c r="C476" s="238">
        <v>367</v>
      </c>
      <c r="D476" s="238">
        <v>419</v>
      </c>
      <c r="E476" s="254">
        <f t="shared" si="7"/>
        <v>-12.41050119331743</v>
      </c>
    </row>
    <row r="477" spans="1:5" ht="18" customHeight="1">
      <c r="A477" s="236" t="s">
        <v>921</v>
      </c>
      <c r="B477" s="237" t="s">
        <v>1755</v>
      </c>
      <c r="C477" s="238">
        <v>110</v>
      </c>
      <c r="D477" s="238">
        <v>2468</v>
      </c>
      <c r="E477" s="254">
        <f t="shared" si="7"/>
        <v>-95.54294975688816</v>
      </c>
    </row>
    <row r="478" spans="1:5" ht="18" customHeight="1">
      <c r="A478" s="233" t="s">
        <v>923</v>
      </c>
      <c r="B478" s="234" t="s">
        <v>1756</v>
      </c>
      <c r="C478" s="235">
        <v>1400</v>
      </c>
      <c r="D478" s="235">
        <v>1132</v>
      </c>
      <c r="E478" s="253">
        <f t="shared" si="7"/>
        <v>23.674911660777383</v>
      </c>
    </row>
    <row r="479" spans="1:5" ht="18" customHeight="1">
      <c r="A479" s="236" t="s">
        <v>925</v>
      </c>
      <c r="B479" s="237" t="s">
        <v>1757</v>
      </c>
      <c r="C479" s="238">
        <v>1400</v>
      </c>
      <c r="D479" s="238">
        <v>1132</v>
      </c>
      <c r="E479" s="254">
        <f t="shared" si="7"/>
        <v>23.674911660777383</v>
      </c>
    </row>
    <row r="480" spans="1:5" ht="18" customHeight="1">
      <c r="A480" s="233" t="s">
        <v>1758</v>
      </c>
      <c r="B480" s="234" t="s">
        <v>1759</v>
      </c>
      <c r="C480" s="235">
        <v>2250</v>
      </c>
      <c r="D480" s="235">
        <v>0</v>
      </c>
      <c r="E480" s="253">
        <f t="shared" si="7"/>
        <v>0</v>
      </c>
    </row>
    <row r="481" spans="1:5" ht="18" customHeight="1">
      <c r="A481" s="236" t="s">
        <v>1760</v>
      </c>
      <c r="B481" s="237" t="s">
        <v>1761</v>
      </c>
      <c r="C481" s="238">
        <v>2250</v>
      </c>
      <c r="D481" s="238">
        <v>0</v>
      </c>
      <c r="E481" s="254">
        <f t="shared" si="7"/>
        <v>0</v>
      </c>
    </row>
    <row r="482" spans="1:5" ht="18" customHeight="1">
      <c r="A482" s="233" t="s">
        <v>933</v>
      </c>
      <c r="B482" s="234" t="s">
        <v>1762</v>
      </c>
      <c r="C482" s="235">
        <v>30</v>
      </c>
      <c r="D482" s="235">
        <v>50</v>
      </c>
      <c r="E482" s="253">
        <f t="shared" si="7"/>
        <v>-40</v>
      </c>
    </row>
    <row r="483" spans="1:5" ht="18" customHeight="1">
      <c r="A483" s="233" t="s">
        <v>935</v>
      </c>
      <c r="B483" s="234" t="s">
        <v>1763</v>
      </c>
      <c r="C483" s="235">
        <v>0</v>
      </c>
      <c r="D483" s="235">
        <v>50</v>
      </c>
      <c r="E483" s="253">
        <f t="shared" si="7"/>
        <v>-100</v>
      </c>
    </row>
    <row r="484" spans="1:5" ht="18" customHeight="1">
      <c r="A484" s="233" t="s">
        <v>937</v>
      </c>
      <c r="B484" s="234" t="s">
        <v>1764</v>
      </c>
      <c r="C484" s="235">
        <v>30</v>
      </c>
      <c r="D484" s="235">
        <v>0</v>
      </c>
      <c r="E484" s="253">
        <f t="shared" si="7"/>
        <v>0</v>
      </c>
    </row>
    <row r="485" spans="1:5" ht="18" customHeight="1">
      <c r="A485" s="233" t="s">
        <v>939</v>
      </c>
      <c r="B485" s="234" t="s">
        <v>1765</v>
      </c>
      <c r="C485" s="235">
        <v>27695</v>
      </c>
      <c r="D485" s="235">
        <v>16866</v>
      </c>
      <c r="E485" s="253">
        <f t="shared" si="7"/>
        <v>64.20609510257322</v>
      </c>
    </row>
    <row r="486" spans="1:5" ht="18" customHeight="1">
      <c r="A486" s="233" t="s">
        <v>941</v>
      </c>
      <c r="B486" s="234" t="s">
        <v>1766</v>
      </c>
      <c r="C486" s="235">
        <v>26635</v>
      </c>
      <c r="D486" s="235">
        <v>16322</v>
      </c>
      <c r="E486" s="253">
        <f t="shared" si="7"/>
        <v>63.18465874280113</v>
      </c>
    </row>
    <row r="487" spans="1:5" ht="18" customHeight="1">
      <c r="A487" s="236" t="s">
        <v>943</v>
      </c>
      <c r="B487" s="237" t="s">
        <v>1342</v>
      </c>
      <c r="C487" s="238">
        <v>8428</v>
      </c>
      <c r="D487" s="238">
        <v>4469</v>
      </c>
      <c r="E487" s="254">
        <f t="shared" si="7"/>
        <v>88.58805101812487</v>
      </c>
    </row>
    <row r="488" spans="1:5" ht="18" customHeight="1">
      <c r="A488" s="236" t="s">
        <v>944</v>
      </c>
      <c r="B488" s="237" t="s">
        <v>1356</v>
      </c>
      <c r="C488" s="238">
        <v>113</v>
      </c>
      <c r="D488" s="238">
        <v>175</v>
      </c>
      <c r="E488" s="254">
        <f t="shared" si="7"/>
        <v>-35.42857142857143</v>
      </c>
    </row>
    <row r="489" spans="1:5" ht="18" customHeight="1">
      <c r="A489" s="236" t="s">
        <v>945</v>
      </c>
      <c r="B489" s="237" t="s">
        <v>1767</v>
      </c>
      <c r="C489" s="238">
        <v>3596</v>
      </c>
      <c r="D489" s="238">
        <v>708</v>
      </c>
      <c r="E489" s="254">
        <f t="shared" si="7"/>
        <v>407.90960451977406</v>
      </c>
    </row>
    <row r="490" spans="1:5" ht="18" customHeight="1">
      <c r="A490" s="236" t="s">
        <v>949</v>
      </c>
      <c r="B490" s="237" t="s">
        <v>1768</v>
      </c>
      <c r="C490" s="238">
        <v>12549</v>
      </c>
      <c r="D490" s="238">
        <v>8861</v>
      </c>
      <c r="E490" s="254">
        <f t="shared" si="7"/>
        <v>41.6205845841327</v>
      </c>
    </row>
    <row r="491" spans="1:5" ht="18" customHeight="1">
      <c r="A491" s="236" t="s">
        <v>951</v>
      </c>
      <c r="B491" s="237" t="s">
        <v>1769</v>
      </c>
      <c r="C491" s="238">
        <v>0</v>
      </c>
      <c r="D491" s="238">
        <v>27</v>
      </c>
      <c r="E491" s="254">
        <f t="shared" si="7"/>
        <v>-100</v>
      </c>
    </row>
    <row r="492" spans="1:5" ht="18" customHeight="1">
      <c r="A492" s="236" t="s">
        <v>1770</v>
      </c>
      <c r="B492" s="237" t="s">
        <v>1771</v>
      </c>
      <c r="C492" s="238">
        <v>1062</v>
      </c>
      <c r="D492" s="238">
        <v>1025</v>
      </c>
      <c r="E492" s="254">
        <f t="shared" si="7"/>
        <v>3.6097560975609753</v>
      </c>
    </row>
    <row r="493" spans="1:5" ht="18" customHeight="1">
      <c r="A493" s="236" t="s">
        <v>955</v>
      </c>
      <c r="B493" s="237" t="s">
        <v>1772</v>
      </c>
      <c r="C493" s="238">
        <v>0</v>
      </c>
      <c r="D493" s="238">
        <v>30</v>
      </c>
      <c r="E493" s="254">
        <f t="shared" si="7"/>
        <v>-100</v>
      </c>
    </row>
    <row r="494" spans="1:5" ht="18" customHeight="1">
      <c r="A494" s="236" t="s">
        <v>957</v>
      </c>
      <c r="B494" s="237" t="s">
        <v>1773</v>
      </c>
      <c r="C494" s="238">
        <v>887</v>
      </c>
      <c r="D494" s="238">
        <v>1027</v>
      </c>
      <c r="E494" s="254">
        <f t="shared" si="7"/>
        <v>-13.631937682570594</v>
      </c>
    </row>
    <row r="495" spans="1:5" ht="18" customHeight="1">
      <c r="A495" s="233" t="s">
        <v>963</v>
      </c>
      <c r="B495" s="234" t="s">
        <v>1774</v>
      </c>
      <c r="C495" s="235">
        <v>1060</v>
      </c>
      <c r="D495" s="235">
        <v>544</v>
      </c>
      <c r="E495" s="253">
        <f t="shared" si="7"/>
        <v>94.85294117647058</v>
      </c>
    </row>
    <row r="496" spans="1:5" ht="18" customHeight="1">
      <c r="A496" s="148" t="s">
        <v>965</v>
      </c>
      <c r="B496" s="239" t="s">
        <v>1775</v>
      </c>
      <c r="C496" s="238">
        <v>214</v>
      </c>
      <c r="D496" s="238">
        <v>210</v>
      </c>
      <c r="E496" s="254">
        <f t="shared" si="7"/>
        <v>1.904761904761898</v>
      </c>
    </row>
    <row r="497" spans="1:5" ht="18" customHeight="1">
      <c r="A497" s="148" t="s">
        <v>967</v>
      </c>
      <c r="B497" s="239" t="s">
        <v>1776</v>
      </c>
      <c r="C497" s="238">
        <v>0</v>
      </c>
      <c r="D497" s="238">
        <v>50</v>
      </c>
      <c r="E497" s="254">
        <f t="shared" si="7"/>
        <v>-100</v>
      </c>
    </row>
    <row r="498" spans="1:5" ht="18" customHeight="1">
      <c r="A498" s="236" t="s">
        <v>969</v>
      </c>
      <c r="B498" s="237" t="s">
        <v>1777</v>
      </c>
      <c r="C498" s="238">
        <v>780</v>
      </c>
      <c r="D498" s="238">
        <v>230</v>
      </c>
      <c r="E498" s="254">
        <f t="shared" si="7"/>
        <v>239.1304347826087</v>
      </c>
    </row>
    <row r="499" spans="1:5" ht="18" customHeight="1">
      <c r="A499" s="236" t="s">
        <v>971</v>
      </c>
      <c r="B499" s="237" t="s">
        <v>1778</v>
      </c>
      <c r="C499" s="238">
        <v>66</v>
      </c>
      <c r="D499" s="238">
        <v>54</v>
      </c>
      <c r="E499" s="254">
        <f t="shared" si="7"/>
        <v>22.22222222222223</v>
      </c>
    </row>
    <row r="500" spans="1:5" ht="18" customHeight="1">
      <c r="A500" s="233" t="s">
        <v>973</v>
      </c>
      <c r="B500" s="234" t="s">
        <v>1779</v>
      </c>
      <c r="C500" s="235">
        <v>3768</v>
      </c>
      <c r="D500" s="235">
        <v>3592</v>
      </c>
      <c r="E500" s="253">
        <f t="shared" si="7"/>
        <v>4.899777282850778</v>
      </c>
    </row>
    <row r="501" spans="1:5" ht="18" customHeight="1">
      <c r="A501" s="233" t="s">
        <v>975</v>
      </c>
      <c r="B501" s="234" t="s">
        <v>1780</v>
      </c>
      <c r="C501" s="235">
        <v>409</v>
      </c>
      <c r="D501" s="235">
        <v>1039</v>
      </c>
      <c r="E501" s="253">
        <f t="shared" si="7"/>
        <v>-60.63522617901829</v>
      </c>
    </row>
    <row r="502" spans="1:5" ht="18" customHeight="1">
      <c r="A502" s="236" t="s">
        <v>977</v>
      </c>
      <c r="B502" s="237" t="s">
        <v>1781</v>
      </c>
      <c r="C502" s="238">
        <v>0</v>
      </c>
      <c r="D502" s="238">
        <v>205</v>
      </c>
      <c r="E502" s="254">
        <f t="shared" si="7"/>
        <v>-100</v>
      </c>
    </row>
    <row r="503" spans="1:5" ht="18" customHeight="1">
      <c r="A503" s="236" t="s">
        <v>979</v>
      </c>
      <c r="B503" s="237" t="s">
        <v>1782</v>
      </c>
      <c r="C503" s="238">
        <v>301</v>
      </c>
      <c r="D503" s="238">
        <v>252</v>
      </c>
      <c r="E503" s="254">
        <f t="shared" si="7"/>
        <v>19.444444444444443</v>
      </c>
    </row>
    <row r="504" spans="1:5" ht="18" customHeight="1">
      <c r="A504" s="236" t="s">
        <v>981</v>
      </c>
      <c r="B504" s="237" t="s">
        <v>1783</v>
      </c>
      <c r="C504" s="238">
        <v>108</v>
      </c>
      <c r="D504" s="238">
        <v>582</v>
      </c>
      <c r="E504" s="254">
        <f t="shared" si="7"/>
        <v>-81.44329896907216</v>
      </c>
    </row>
    <row r="505" spans="1:5" ht="18" customHeight="1">
      <c r="A505" s="233" t="s">
        <v>983</v>
      </c>
      <c r="B505" s="234" t="s">
        <v>1784</v>
      </c>
      <c r="C505" s="235">
        <v>400</v>
      </c>
      <c r="D505" s="235">
        <v>400</v>
      </c>
      <c r="E505" s="253">
        <f t="shared" si="7"/>
        <v>0</v>
      </c>
    </row>
    <row r="506" spans="1:5" ht="18" customHeight="1">
      <c r="A506" s="236" t="s">
        <v>985</v>
      </c>
      <c r="B506" s="241" t="s">
        <v>1785</v>
      </c>
      <c r="C506" s="238">
        <v>400</v>
      </c>
      <c r="D506" s="238">
        <v>400</v>
      </c>
      <c r="E506" s="254">
        <f t="shared" si="7"/>
        <v>0</v>
      </c>
    </row>
    <row r="507" spans="1:5" ht="18" customHeight="1">
      <c r="A507" s="233" t="s">
        <v>987</v>
      </c>
      <c r="B507" s="234" t="s">
        <v>1786</v>
      </c>
      <c r="C507" s="235">
        <v>2959</v>
      </c>
      <c r="D507" s="235">
        <v>2153</v>
      </c>
      <c r="E507" s="253">
        <f t="shared" si="7"/>
        <v>37.43613562470972</v>
      </c>
    </row>
    <row r="508" spans="1:5" ht="18" customHeight="1">
      <c r="A508" s="236" t="s">
        <v>989</v>
      </c>
      <c r="B508" s="237" t="s">
        <v>1787</v>
      </c>
      <c r="C508" s="238">
        <v>345</v>
      </c>
      <c r="D508" s="238">
        <v>360</v>
      </c>
      <c r="E508" s="254">
        <f t="shared" si="7"/>
        <v>-4.166666666666657</v>
      </c>
    </row>
    <row r="509" spans="1:5" ht="18" customHeight="1">
      <c r="A509" s="236" t="s">
        <v>991</v>
      </c>
      <c r="B509" s="237" t="s">
        <v>1788</v>
      </c>
      <c r="C509" s="238">
        <v>2614</v>
      </c>
      <c r="D509" s="238">
        <v>1793</v>
      </c>
      <c r="E509" s="254">
        <f t="shared" si="7"/>
        <v>45.78918014500837</v>
      </c>
    </row>
    <row r="510" spans="1:5" ht="18" customHeight="1">
      <c r="A510" s="233" t="s">
        <v>993</v>
      </c>
      <c r="B510" s="234" t="s">
        <v>1789</v>
      </c>
      <c r="C510" s="235">
        <v>161</v>
      </c>
      <c r="D510" s="235">
        <v>71</v>
      </c>
      <c r="E510" s="253">
        <f t="shared" si="7"/>
        <v>126.7605633802817</v>
      </c>
    </row>
    <row r="511" spans="1:5" ht="18" customHeight="1">
      <c r="A511" s="145" t="s">
        <v>995</v>
      </c>
      <c r="B511" s="240" t="s">
        <v>1790</v>
      </c>
      <c r="C511" s="235">
        <v>161</v>
      </c>
      <c r="D511" s="235">
        <v>34</v>
      </c>
      <c r="E511" s="253">
        <f t="shared" si="7"/>
        <v>373.5294117647059</v>
      </c>
    </row>
    <row r="512" spans="1:5" ht="18" customHeight="1">
      <c r="A512" s="148" t="s">
        <v>997</v>
      </c>
      <c r="B512" s="239" t="s">
        <v>1791</v>
      </c>
      <c r="C512" s="238">
        <v>10</v>
      </c>
      <c r="D512" s="238">
        <v>8</v>
      </c>
      <c r="E512" s="254">
        <f t="shared" si="7"/>
        <v>25</v>
      </c>
    </row>
    <row r="513" spans="1:5" ht="18" customHeight="1">
      <c r="A513" s="236" t="s">
        <v>999</v>
      </c>
      <c r="B513" s="237" t="s">
        <v>1792</v>
      </c>
      <c r="C513" s="238">
        <v>151</v>
      </c>
      <c r="D513" s="238">
        <v>26</v>
      </c>
      <c r="E513" s="254">
        <f t="shared" si="7"/>
        <v>480.7692307692307</v>
      </c>
    </row>
    <row r="514" spans="1:5" ht="18" customHeight="1">
      <c r="A514" s="233" t="s">
        <v>1001</v>
      </c>
      <c r="B514" s="234" t="s">
        <v>1793</v>
      </c>
      <c r="C514" s="235">
        <v>0</v>
      </c>
      <c r="D514" s="235">
        <v>37</v>
      </c>
      <c r="E514" s="253">
        <f t="shared" si="7"/>
        <v>-100</v>
      </c>
    </row>
    <row r="515" spans="1:5" ht="18" customHeight="1">
      <c r="A515" s="236" t="s">
        <v>1003</v>
      </c>
      <c r="B515" s="237" t="s">
        <v>1794</v>
      </c>
      <c r="C515" s="238">
        <v>0</v>
      </c>
      <c r="D515" s="238">
        <v>37</v>
      </c>
      <c r="E515" s="254">
        <f t="shared" si="7"/>
        <v>-100</v>
      </c>
    </row>
    <row r="516" spans="1:5" ht="18" customHeight="1">
      <c r="A516" s="233" t="s">
        <v>1005</v>
      </c>
      <c r="B516" s="234" t="s">
        <v>1795</v>
      </c>
      <c r="C516" s="235">
        <v>15572</v>
      </c>
      <c r="D516" s="235">
        <v>18287</v>
      </c>
      <c r="E516" s="253">
        <f t="shared" si="7"/>
        <v>-14.846612347569305</v>
      </c>
    </row>
    <row r="517" spans="1:5" ht="18" customHeight="1">
      <c r="A517" s="233" t="s">
        <v>1007</v>
      </c>
      <c r="B517" s="234" t="s">
        <v>1796</v>
      </c>
      <c r="C517" s="235">
        <v>5084</v>
      </c>
      <c r="D517" s="235">
        <v>4198</v>
      </c>
      <c r="E517" s="253">
        <f aca="true" t="shared" si="8" ref="E517:E551">_xlfn.IFERROR(C517/D517*100-100,0)</f>
        <v>21.105288232491674</v>
      </c>
    </row>
    <row r="518" spans="1:5" ht="18" customHeight="1">
      <c r="A518" s="236" t="s">
        <v>1009</v>
      </c>
      <c r="B518" s="237" t="s">
        <v>1342</v>
      </c>
      <c r="C518" s="238">
        <v>1109</v>
      </c>
      <c r="D518" s="238">
        <v>777</v>
      </c>
      <c r="E518" s="254">
        <f t="shared" si="8"/>
        <v>42.72844272844273</v>
      </c>
    </row>
    <row r="519" spans="1:5" ht="18" customHeight="1">
      <c r="A519" s="242" t="s">
        <v>1010</v>
      </c>
      <c r="B519" s="243" t="s">
        <v>1797</v>
      </c>
      <c r="C519" s="238">
        <v>30</v>
      </c>
      <c r="D519" s="238">
        <v>27</v>
      </c>
      <c r="E519" s="254">
        <f t="shared" si="8"/>
        <v>11.111111111111114</v>
      </c>
    </row>
    <row r="520" spans="1:5" ht="18" customHeight="1">
      <c r="A520" s="236" t="s">
        <v>1012</v>
      </c>
      <c r="B520" s="237" t="s">
        <v>1798</v>
      </c>
      <c r="C520" s="238">
        <v>0</v>
      </c>
      <c r="D520" s="238">
        <v>17</v>
      </c>
      <c r="E520" s="254">
        <f t="shared" si="8"/>
        <v>-100</v>
      </c>
    </row>
    <row r="521" spans="1:5" ht="18" customHeight="1">
      <c r="A521" s="236" t="s">
        <v>1799</v>
      </c>
      <c r="B521" s="237" t="s">
        <v>1800</v>
      </c>
      <c r="C521" s="238">
        <v>590</v>
      </c>
      <c r="D521" s="238">
        <v>0</v>
      </c>
      <c r="E521" s="254">
        <f t="shared" si="8"/>
        <v>0</v>
      </c>
    </row>
    <row r="522" spans="1:5" ht="18" customHeight="1">
      <c r="A522" s="244" t="s">
        <v>1801</v>
      </c>
      <c r="B522" s="245" t="s">
        <v>1802</v>
      </c>
      <c r="C522" s="238">
        <v>30</v>
      </c>
      <c r="D522" s="238">
        <v>0</v>
      </c>
      <c r="E522" s="254">
        <f t="shared" si="8"/>
        <v>0</v>
      </c>
    </row>
    <row r="523" spans="1:5" ht="18" customHeight="1">
      <c r="A523" s="244" t="s">
        <v>1014</v>
      </c>
      <c r="B523" s="245" t="s">
        <v>1348</v>
      </c>
      <c r="C523" s="238">
        <v>2600</v>
      </c>
      <c r="D523" s="238">
        <v>2679</v>
      </c>
      <c r="E523" s="254">
        <f t="shared" si="8"/>
        <v>-2.9488615154908473</v>
      </c>
    </row>
    <row r="524" spans="1:5" ht="18" customHeight="1">
      <c r="A524" s="244" t="s">
        <v>1015</v>
      </c>
      <c r="B524" s="245" t="s">
        <v>1803</v>
      </c>
      <c r="C524" s="238">
        <v>725</v>
      </c>
      <c r="D524" s="238">
        <v>698</v>
      </c>
      <c r="E524" s="254">
        <f t="shared" si="8"/>
        <v>3.8681948424068793</v>
      </c>
    </row>
    <row r="525" spans="1:5" ht="18" customHeight="1">
      <c r="A525" s="246" t="s">
        <v>1017</v>
      </c>
      <c r="B525" s="247" t="s">
        <v>1804</v>
      </c>
      <c r="C525" s="235">
        <v>2788</v>
      </c>
      <c r="D525" s="235">
        <v>2011</v>
      </c>
      <c r="E525" s="253">
        <f t="shared" si="8"/>
        <v>38.63749378418697</v>
      </c>
    </row>
    <row r="526" spans="1:5" ht="18" customHeight="1">
      <c r="A526" s="244" t="s">
        <v>1019</v>
      </c>
      <c r="B526" s="245" t="s">
        <v>1342</v>
      </c>
      <c r="C526" s="238">
        <v>623</v>
      </c>
      <c r="D526" s="238">
        <v>526</v>
      </c>
      <c r="E526" s="254">
        <f t="shared" si="8"/>
        <v>18.441064638783274</v>
      </c>
    </row>
    <row r="527" spans="1:5" ht="18" customHeight="1">
      <c r="A527" s="244" t="s">
        <v>1020</v>
      </c>
      <c r="B527" s="245" t="s">
        <v>1356</v>
      </c>
      <c r="C527" s="238">
        <v>535</v>
      </c>
      <c r="D527" s="238">
        <v>40</v>
      </c>
      <c r="E527" s="254">
        <f t="shared" si="8"/>
        <v>1237.5</v>
      </c>
    </row>
    <row r="528" spans="1:5" ht="18" customHeight="1">
      <c r="A528" s="244" t="s">
        <v>1021</v>
      </c>
      <c r="B528" s="245" t="s">
        <v>1805</v>
      </c>
      <c r="C528" s="238">
        <v>525</v>
      </c>
      <c r="D528" s="238">
        <v>699</v>
      </c>
      <c r="E528" s="254">
        <f t="shared" si="8"/>
        <v>-24.89270386266095</v>
      </c>
    </row>
    <row r="529" spans="1:5" ht="18" customHeight="1">
      <c r="A529" s="244" t="s">
        <v>1023</v>
      </c>
      <c r="B529" s="245" t="s">
        <v>1806</v>
      </c>
      <c r="C529" s="238">
        <v>1105</v>
      </c>
      <c r="D529" s="238">
        <v>746</v>
      </c>
      <c r="E529" s="254">
        <f t="shared" si="8"/>
        <v>48.123324396782834</v>
      </c>
    </row>
    <row r="530" spans="1:5" ht="18" customHeight="1">
      <c r="A530" s="246" t="s">
        <v>1025</v>
      </c>
      <c r="B530" s="247" t="s">
        <v>1807</v>
      </c>
      <c r="C530" s="235">
        <v>0</v>
      </c>
      <c r="D530" s="235">
        <v>23</v>
      </c>
      <c r="E530" s="253">
        <f t="shared" si="8"/>
        <v>-100</v>
      </c>
    </row>
    <row r="531" spans="1:5" ht="18" customHeight="1">
      <c r="A531" s="244" t="s">
        <v>1027</v>
      </c>
      <c r="B531" s="245" t="s">
        <v>1808</v>
      </c>
      <c r="C531" s="238">
        <v>0</v>
      </c>
      <c r="D531" s="238">
        <v>21</v>
      </c>
      <c r="E531" s="254">
        <f t="shared" si="8"/>
        <v>-100</v>
      </c>
    </row>
    <row r="532" spans="1:5" ht="18" customHeight="1">
      <c r="A532" s="244" t="s">
        <v>1029</v>
      </c>
      <c r="B532" s="245" t="s">
        <v>1809</v>
      </c>
      <c r="C532" s="238">
        <v>0</v>
      </c>
      <c r="D532" s="238">
        <v>2</v>
      </c>
      <c r="E532" s="254">
        <f t="shared" si="8"/>
        <v>-100</v>
      </c>
    </row>
    <row r="533" spans="1:5" ht="18" customHeight="1">
      <c r="A533" s="246" t="s">
        <v>1031</v>
      </c>
      <c r="B533" s="247" t="s">
        <v>1810</v>
      </c>
      <c r="C533" s="235">
        <v>45</v>
      </c>
      <c r="D533" s="235">
        <v>17</v>
      </c>
      <c r="E533" s="253">
        <f t="shared" si="8"/>
        <v>164.70588235294116</v>
      </c>
    </row>
    <row r="534" spans="1:5" ht="18" customHeight="1">
      <c r="A534" s="244" t="s">
        <v>1033</v>
      </c>
      <c r="B534" s="245" t="s">
        <v>1811</v>
      </c>
      <c r="C534" s="238">
        <v>45</v>
      </c>
      <c r="D534" s="238">
        <v>17</v>
      </c>
      <c r="E534" s="254">
        <f t="shared" si="8"/>
        <v>164.70588235294116</v>
      </c>
    </row>
    <row r="535" spans="1:5" ht="18" customHeight="1">
      <c r="A535" s="246" t="s">
        <v>1035</v>
      </c>
      <c r="B535" s="247" t="s">
        <v>1812</v>
      </c>
      <c r="C535" s="235">
        <v>0</v>
      </c>
      <c r="D535" s="235">
        <v>1754</v>
      </c>
      <c r="E535" s="253">
        <f t="shared" si="8"/>
        <v>-100</v>
      </c>
    </row>
    <row r="536" spans="1:5" ht="18" customHeight="1">
      <c r="A536" s="244" t="s">
        <v>1037</v>
      </c>
      <c r="B536" s="245" t="s">
        <v>1813</v>
      </c>
      <c r="C536" s="238">
        <v>0</v>
      </c>
      <c r="D536" s="238">
        <v>1754</v>
      </c>
      <c r="E536" s="254">
        <f t="shared" si="8"/>
        <v>-100</v>
      </c>
    </row>
    <row r="537" spans="1:5" ht="18" customHeight="1">
      <c r="A537" s="246" t="s">
        <v>1039</v>
      </c>
      <c r="B537" s="247" t="s">
        <v>1814</v>
      </c>
      <c r="C537" s="235">
        <v>7355</v>
      </c>
      <c r="D537" s="235">
        <v>10284</v>
      </c>
      <c r="E537" s="253">
        <f t="shared" si="8"/>
        <v>-28.48113574484637</v>
      </c>
    </row>
    <row r="538" spans="1:5" ht="18" customHeight="1">
      <c r="A538" s="244" t="s">
        <v>1043</v>
      </c>
      <c r="B538" s="245" t="s">
        <v>1815</v>
      </c>
      <c r="C538" s="238">
        <v>0</v>
      </c>
      <c r="D538" s="238">
        <v>537</v>
      </c>
      <c r="E538" s="254">
        <f t="shared" si="8"/>
        <v>-100</v>
      </c>
    </row>
    <row r="539" spans="1:5" ht="18" customHeight="1">
      <c r="A539" s="244" t="s">
        <v>1045</v>
      </c>
      <c r="B539" s="245" t="s">
        <v>1816</v>
      </c>
      <c r="C539" s="238">
        <v>7355</v>
      </c>
      <c r="D539" s="238">
        <v>9158</v>
      </c>
      <c r="E539" s="254">
        <f t="shared" si="8"/>
        <v>-19.68770473902599</v>
      </c>
    </row>
    <row r="540" spans="1:5" ht="18" customHeight="1">
      <c r="A540" s="244" t="s">
        <v>1047</v>
      </c>
      <c r="B540" s="245" t="s">
        <v>1817</v>
      </c>
      <c r="C540" s="238">
        <v>0</v>
      </c>
      <c r="D540" s="238">
        <v>589</v>
      </c>
      <c r="E540" s="254">
        <f t="shared" si="8"/>
        <v>-100</v>
      </c>
    </row>
    <row r="541" spans="1:5" ht="18" customHeight="1">
      <c r="A541" s="246" t="s">
        <v>1818</v>
      </c>
      <c r="B541" s="247" t="s">
        <v>1819</v>
      </c>
      <c r="C541" s="235">
        <v>300</v>
      </c>
      <c r="D541" s="235">
        <v>0</v>
      </c>
      <c r="E541" s="253">
        <f t="shared" si="8"/>
        <v>0</v>
      </c>
    </row>
    <row r="542" spans="1:5" ht="18" customHeight="1">
      <c r="A542" s="246" t="s">
        <v>1820</v>
      </c>
      <c r="B542" s="247" t="s">
        <v>1821</v>
      </c>
      <c r="C542" s="235">
        <v>20500</v>
      </c>
      <c r="D542" s="235">
        <v>0</v>
      </c>
      <c r="E542" s="253">
        <f t="shared" si="8"/>
        <v>0</v>
      </c>
    </row>
    <row r="543" spans="1:5" ht="18" customHeight="1">
      <c r="A543" s="246" t="s">
        <v>1049</v>
      </c>
      <c r="B543" s="247" t="s">
        <v>1822</v>
      </c>
      <c r="C543" s="235">
        <v>0</v>
      </c>
      <c r="D543" s="235">
        <v>111</v>
      </c>
      <c r="E543" s="253">
        <f t="shared" si="8"/>
        <v>-100</v>
      </c>
    </row>
    <row r="544" spans="1:5" ht="18" customHeight="1">
      <c r="A544" s="246" t="s">
        <v>1050</v>
      </c>
      <c r="B544" s="247" t="s">
        <v>1764</v>
      </c>
      <c r="C544" s="235">
        <v>0</v>
      </c>
      <c r="D544" s="235">
        <v>111</v>
      </c>
      <c r="E544" s="253">
        <f t="shared" si="8"/>
        <v>-100</v>
      </c>
    </row>
    <row r="545" spans="1:5" ht="18" customHeight="1">
      <c r="A545" s="244" t="s">
        <v>1051</v>
      </c>
      <c r="B545" s="245" t="s">
        <v>1823</v>
      </c>
      <c r="C545" s="238">
        <v>0</v>
      </c>
      <c r="D545" s="238">
        <v>111</v>
      </c>
      <c r="E545" s="254">
        <f t="shared" si="8"/>
        <v>-100</v>
      </c>
    </row>
    <row r="546" spans="1:5" ht="18" customHeight="1">
      <c r="A546" s="246" t="s">
        <v>1052</v>
      </c>
      <c r="B546" s="247" t="s">
        <v>1824</v>
      </c>
      <c r="C546" s="235">
        <v>25000</v>
      </c>
      <c r="D546" s="235">
        <v>19691</v>
      </c>
      <c r="E546" s="253">
        <f t="shared" si="8"/>
        <v>26.961556040830843</v>
      </c>
    </row>
    <row r="547" spans="1:5" ht="18" customHeight="1">
      <c r="A547" s="246" t="s">
        <v>1054</v>
      </c>
      <c r="B547" s="247" t="s">
        <v>1825</v>
      </c>
      <c r="C547" s="235">
        <v>25000</v>
      </c>
      <c r="D547" s="235">
        <v>19691</v>
      </c>
      <c r="E547" s="253">
        <f t="shared" si="8"/>
        <v>26.961556040830843</v>
      </c>
    </row>
    <row r="548" spans="1:5" ht="18" customHeight="1">
      <c r="A548" s="244" t="s">
        <v>1056</v>
      </c>
      <c r="B548" s="245" t="s">
        <v>1826</v>
      </c>
      <c r="C548" s="238">
        <v>25000</v>
      </c>
      <c r="D548" s="238">
        <v>19691</v>
      </c>
      <c r="E548" s="254">
        <f t="shared" si="8"/>
        <v>26.961556040830843</v>
      </c>
    </row>
    <row r="549" spans="1:5" ht="18" customHeight="1">
      <c r="A549" s="246" t="s">
        <v>1058</v>
      </c>
      <c r="B549" s="247" t="s">
        <v>1827</v>
      </c>
      <c r="C549" s="235">
        <v>150</v>
      </c>
      <c r="D549" s="235">
        <v>105</v>
      </c>
      <c r="E549" s="253">
        <f t="shared" si="8"/>
        <v>42.85714285714286</v>
      </c>
    </row>
    <row r="550" spans="1:5" ht="18" customHeight="1">
      <c r="A550" s="246" t="s">
        <v>1060</v>
      </c>
      <c r="B550" s="247" t="s">
        <v>1828</v>
      </c>
      <c r="C550" s="235">
        <v>150</v>
      </c>
      <c r="D550" s="235">
        <v>105</v>
      </c>
      <c r="E550" s="253">
        <f t="shared" si="8"/>
        <v>42.85714285714286</v>
      </c>
    </row>
    <row r="551" spans="1:5" ht="3" customHeight="1">
      <c r="A551" s="248" t="s">
        <v>1829</v>
      </c>
      <c r="B551" s="248"/>
      <c r="C551" s="248"/>
      <c r="D551" s="248"/>
      <c r="E551" s="248"/>
    </row>
    <row r="552" spans="1:5" ht="24.75" customHeight="1">
      <c r="A552" s="248"/>
      <c r="B552" s="248"/>
      <c r="C552" s="248"/>
      <c r="D552" s="248"/>
      <c r="E552" s="248"/>
    </row>
  </sheetData>
  <sheetProtection/>
  <mergeCells count="2">
    <mergeCell ref="A1:E1"/>
    <mergeCell ref="A551:E552"/>
  </mergeCells>
  <printOptions/>
  <pageMargins left="0.77" right="0.7" top="0.75" bottom="0.75" header="0.3" footer="0.3"/>
  <pageSetup horizontalDpi="600" verticalDpi="600" orientation="portrait" paperSize="9" scale="98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C552"/>
  <sheetViews>
    <sheetView showZeros="0" zoomScaleSheetLayoutView="145" workbookViewId="0" topLeftCell="A1">
      <selection activeCell="H14" sqref="H14"/>
    </sheetView>
  </sheetViews>
  <sheetFormatPr defaultColWidth="9.125" defaultRowHeight="14.25"/>
  <cols>
    <col min="1" max="1" width="12.375" style="222" customWidth="1"/>
    <col min="2" max="2" width="45.00390625" style="223" customWidth="1"/>
    <col min="3" max="3" width="23.75390625" style="224" customWidth="1"/>
    <col min="4" max="246" width="9.125" style="223" customWidth="1"/>
  </cols>
  <sheetData>
    <row r="1" spans="1:3" ht="23.25" customHeight="1">
      <c r="A1" s="172" t="s">
        <v>1830</v>
      </c>
      <c r="B1" s="172"/>
      <c r="C1" s="172"/>
    </row>
    <row r="2" ht="9" customHeight="1"/>
    <row r="3" spans="2:3" ht="18" customHeight="1">
      <c r="B3" s="225"/>
      <c r="C3" s="226" t="s">
        <v>34</v>
      </c>
    </row>
    <row r="4" spans="1:3" ht="18" customHeight="1">
      <c r="A4" s="227" t="s">
        <v>60</v>
      </c>
      <c r="B4" s="228" t="s">
        <v>2</v>
      </c>
      <c r="C4" s="229" t="s">
        <v>1308</v>
      </c>
    </row>
    <row r="5" spans="1:3" ht="18" customHeight="1">
      <c r="A5" s="230"/>
      <c r="B5" s="231" t="s">
        <v>61</v>
      </c>
      <c r="C5" s="232">
        <v>953948</v>
      </c>
    </row>
    <row r="6" spans="1:3" ht="18" customHeight="1">
      <c r="A6" s="233" t="s">
        <v>62</v>
      </c>
      <c r="B6" s="234" t="s">
        <v>1340</v>
      </c>
      <c r="C6" s="235">
        <v>58968</v>
      </c>
    </row>
    <row r="7" spans="1:3" ht="18" customHeight="1">
      <c r="A7" s="233" t="s">
        <v>64</v>
      </c>
      <c r="B7" s="234" t="s">
        <v>1341</v>
      </c>
      <c r="C7" s="235">
        <v>1520</v>
      </c>
    </row>
    <row r="8" spans="1:3" ht="18" customHeight="1">
      <c r="A8" s="236" t="s">
        <v>66</v>
      </c>
      <c r="B8" s="237" t="s">
        <v>1342</v>
      </c>
      <c r="C8" s="238">
        <v>1230</v>
      </c>
    </row>
    <row r="9" spans="1:3" ht="18" customHeight="1">
      <c r="A9" s="236" t="s">
        <v>68</v>
      </c>
      <c r="B9" s="237" t="s">
        <v>1343</v>
      </c>
      <c r="C9" s="238">
        <v>90</v>
      </c>
    </row>
    <row r="10" spans="1:3" ht="18" customHeight="1">
      <c r="A10" s="236" t="s">
        <v>70</v>
      </c>
      <c r="B10" s="237" t="s">
        <v>1344</v>
      </c>
      <c r="C10" s="238">
        <v>40</v>
      </c>
    </row>
    <row r="11" spans="1:3" ht="18" customHeight="1">
      <c r="A11" s="236" t="s">
        <v>72</v>
      </c>
      <c r="B11" s="237" t="s">
        <v>1345</v>
      </c>
      <c r="C11" s="238">
        <v>15</v>
      </c>
    </row>
    <row r="12" spans="1:3" ht="18" customHeight="1">
      <c r="A12" s="236" t="s">
        <v>74</v>
      </c>
      <c r="B12" s="237" t="s">
        <v>1346</v>
      </c>
      <c r="C12" s="238">
        <v>145</v>
      </c>
    </row>
    <row r="13" spans="1:3" ht="18" customHeight="1">
      <c r="A13" s="148" t="s">
        <v>1347</v>
      </c>
      <c r="B13" s="239" t="s">
        <v>1348</v>
      </c>
      <c r="C13" s="238">
        <v>0</v>
      </c>
    </row>
    <row r="14" spans="1:3" ht="18" customHeight="1">
      <c r="A14" s="236" t="s">
        <v>76</v>
      </c>
      <c r="B14" s="237" t="s">
        <v>1349</v>
      </c>
      <c r="C14" s="238">
        <v>0</v>
      </c>
    </row>
    <row r="15" spans="1:3" ht="18" customHeight="1">
      <c r="A15" s="233" t="s">
        <v>78</v>
      </c>
      <c r="B15" s="234" t="s">
        <v>1350</v>
      </c>
      <c r="C15" s="235">
        <v>1114</v>
      </c>
    </row>
    <row r="16" spans="1:3" ht="18" customHeight="1">
      <c r="A16" s="236" t="s">
        <v>80</v>
      </c>
      <c r="B16" s="237" t="s">
        <v>1342</v>
      </c>
      <c r="C16" s="238">
        <v>891</v>
      </c>
    </row>
    <row r="17" spans="1:3" ht="18" customHeight="1">
      <c r="A17" s="236" t="s">
        <v>81</v>
      </c>
      <c r="B17" s="237" t="s">
        <v>1351</v>
      </c>
      <c r="C17" s="238">
        <v>90</v>
      </c>
    </row>
    <row r="18" spans="1:3" ht="18" customHeight="1">
      <c r="A18" s="236" t="s">
        <v>83</v>
      </c>
      <c r="B18" s="237" t="s">
        <v>1352</v>
      </c>
      <c r="C18" s="238">
        <v>0</v>
      </c>
    </row>
    <row r="19" spans="1:3" ht="18" customHeight="1">
      <c r="A19" s="236" t="s">
        <v>85</v>
      </c>
      <c r="B19" s="237" t="s">
        <v>1353</v>
      </c>
      <c r="C19" s="238">
        <v>87</v>
      </c>
    </row>
    <row r="20" spans="1:3" ht="18" customHeight="1">
      <c r="A20" s="236" t="s">
        <v>87</v>
      </c>
      <c r="B20" s="237" t="s">
        <v>1354</v>
      </c>
      <c r="C20" s="238">
        <v>46</v>
      </c>
    </row>
    <row r="21" spans="1:3" ht="18" customHeight="1">
      <c r="A21" s="233" t="s">
        <v>89</v>
      </c>
      <c r="B21" s="234" t="s">
        <v>1355</v>
      </c>
      <c r="C21" s="235">
        <v>10473</v>
      </c>
    </row>
    <row r="22" spans="1:3" ht="18" customHeight="1">
      <c r="A22" s="236" t="s">
        <v>91</v>
      </c>
      <c r="B22" s="237" t="s">
        <v>1342</v>
      </c>
      <c r="C22" s="238">
        <v>3935</v>
      </c>
    </row>
    <row r="23" spans="1:3" ht="18" customHeight="1">
      <c r="A23" s="236" t="s">
        <v>92</v>
      </c>
      <c r="B23" s="237" t="s">
        <v>1356</v>
      </c>
      <c r="C23" s="238">
        <v>0</v>
      </c>
    </row>
    <row r="24" spans="1:3" ht="18" customHeight="1">
      <c r="A24" s="236" t="s">
        <v>94</v>
      </c>
      <c r="B24" s="237" t="s">
        <v>1357</v>
      </c>
      <c r="C24" s="238">
        <v>0</v>
      </c>
    </row>
    <row r="25" spans="1:3" ht="18" customHeight="1">
      <c r="A25" s="236" t="s">
        <v>96</v>
      </c>
      <c r="B25" s="237" t="s">
        <v>1358</v>
      </c>
      <c r="C25" s="238">
        <v>622</v>
      </c>
    </row>
    <row r="26" spans="1:3" ht="18" customHeight="1">
      <c r="A26" s="236" t="s">
        <v>98</v>
      </c>
      <c r="B26" s="237" t="s">
        <v>1359</v>
      </c>
      <c r="C26" s="238">
        <v>432</v>
      </c>
    </row>
    <row r="27" spans="1:3" ht="18" customHeight="1">
      <c r="A27" s="236" t="s">
        <v>100</v>
      </c>
      <c r="B27" s="237" t="s">
        <v>1348</v>
      </c>
      <c r="C27" s="238">
        <v>377</v>
      </c>
    </row>
    <row r="28" spans="1:3" ht="18" customHeight="1">
      <c r="A28" s="236" t="s">
        <v>102</v>
      </c>
      <c r="B28" s="237" t="s">
        <v>1360</v>
      </c>
      <c r="C28" s="238">
        <v>5107</v>
      </c>
    </row>
    <row r="29" spans="1:3" ht="18" customHeight="1">
      <c r="A29" s="233" t="s">
        <v>104</v>
      </c>
      <c r="B29" s="234" t="s">
        <v>1361</v>
      </c>
      <c r="C29" s="235">
        <v>2392</v>
      </c>
    </row>
    <row r="30" spans="1:3" ht="18" customHeight="1">
      <c r="A30" s="236" t="s">
        <v>106</v>
      </c>
      <c r="B30" s="237" t="s">
        <v>1342</v>
      </c>
      <c r="C30" s="238">
        <v>1852</v>
      </c>
    </row>
    <row r="31" spans="1:3" ht="18" customHeight="1">
      <c r="A31" s="236" t="s">
        <v>107</v>
      </c>
      <c r="B31" s="237" t="s">
        <v>1362</v>
      </c>
      <c r="C31" s="238">
        <v>4</v>
      </c>
    </row>
    <row r="32" spans="1:3" ht="18" customHeight="1">
      <c r="A32" s="236" t="s">
        <v>109</v>
      </c>
      <c r="B32" s="237" t="s">
        <v>1363</v>
      </c>
      <c r="C32" s="238">
        <v>25</v>
      </c>
    </row>
    <row r="33" spans="1:3" ht="18" customHeight="1">
      <c r="A33" s="236" t="s">
        <v>111</v>
      </c>
      <c r="B33" s="237" t="s">
        <v>1364</v>
      </c>
      <c r="C33" s="238">
        <v>511</v>
      </c>
    </row>
    <row r="34" spans="1:3" ht="18" customHeight="1">
      <c r="A34" s="233" t="s">
        <v>113</v>
      </c>
      <c r="B34" s="234" t="s">
        <v>1365</v>
      </c>
      <c r="C34" s="235">
        <v>855</v>
      </c>
    </row>
    <row r="35" spans="1:3" ht="18" customHeight="1">
      <c r="A35" s="236" t="s">
        <v>115</v>
      </c>
      <c r="B35" s="237" t="s">
        <v>1342</v>
      </c>
      <c r="C35" s="238">
        <v>614</v>
      </c>
    </row>
    <row r="36" spans="1:3" ht="18" customHeight="1">
      <c r="A36" s="236" t="s">
        <v>117</v>
      </c>
      <c r="B36" s="237" t="s">
        <v>1366</v>
      </c>
      <c r="C36" s="238">
        <v>84</v>
      </c>
    </row>
    <row r="37" spans="1:3" ht="18" customHeight="1">
      <c r="A37" s="236" t="s">
        <v>119</v>
      </c>
      <c r="B37" s="237" t="s">
        <v>1367</v>
      </c>
      <c r="C37" s="238">
        <v>20</v>
      </c>
    </row>
    <row r="38" spans="1:3" ht="18" customHeight="1">
      <c r="A38" s="236" t="s">
        <v>123</v>
      </c>
      <c r="B38" s="237" t="s">
        <v>1348</v>
      </c>
      <c r="C38" s="238">
        <v>0</v>
      </c>
    </row>
    <row r="39" spans="1:3" ht="18" customHeight="1">
      <c r="A39" s="236" t="s">
        <v>124</v>
      </c>
      <c r="B39" s="237" t="s">
        <v>1368</v>
      </c>
      <c r="C39" s="238">
        <v>137</v>
      </c>
    </row>
    <row r="40" spans="1:3" ht="18" customHeight="1">
      <c r="A40" s="233" t="s">
        <v>126</v>
      </c>
      <c r="B40" s="234" t="s">
        <v>1369</v>
      </c>
      <c r="C40" s="235">
        <v>3366</v>
      </c>
    </row>
    <row r="41" spans="1:3" ht="18" customHeight="1">
      <c r="A41" s="236" t="s">
        <v>128</v>
      </c>
      <c r="B41" s="237" t="s">
        <v>1342</v>
      </c>
      <c r="C41" s="238">
        <v>1804</v>
      </c>
    </row>
    <row r="42" spans="1:3" ht="18" customHeight="1">
      <c r="A42" s="236" t="s">
        <v>129</v>
      </c>
      <c r="B42" s="237" t="s">
        <v>1370</v>
      </c>
      <c r="C42" s="238">
        <v>242</v>
      </c>
    </row>
    <row r="43" spans="1:3" ht="18" customHeight="1">
      <c r="A43" s="236" t="s">
        <v>131</v>
      </c>
      <c r="B43" s="237" t="s">
        <v>1348</v>
      </c>
      <c r="C43" s="238">
        <v>944</v>
      </c>
    </row>
    <row r="44" spans="1:3" ht="18" customHeight="1">
      <c r="A44" s="236" t="s">
        <v>132</v>
      </c>
      <c r="B44" s="237" t="s">
        <v>1371</v>
      </c>
      <c r="C44" s="238">
        <v>376</v>
      </c>
    </row>
    <row r="45" spans="1:3" ht="18" customHeight="1">
      <c r="A45" s="233" t="s">
        <v>134</v>
      </c>
      <c r="B45" s="234" t="s">
        <v>1372</v>
      </c>
      <c r="C45" s="235">
        <v>4705</v>
      </c>
    </row>
    <row r="46" spans="1:3" ht="18" customHeight="1">
      <c r="A46" s="236" t="s">
        <v>136</v>
      </c>
      <c r="B46" s="237" t="s">
        <v>1342</v>
      </c>
      <c r="C46" s="238">
        <v>4000</v>
      </c>
    </row>
    <row r="47" spans="1:3" ht="18" customHeight="1">
      <c r="A47" s="236" t="s">
        <v>140</v>
      </c>
      <c r="B47" s="237" t="s">
        <v>1373</v>
      </c>
      <c r="C47" s="238">
        <v>705</v>
      </c>
    </row>
    <row r="48" spans="1:3" ht="18" customHeight="1">
      <c r="A48" s="233" t="s">
        <v>142</v>
      </c>
      <c r="B48" s="234" t="s">
        <v>1374</v>
      </c>
      <c r="C48" s="235">
        <v>634</v>
      </c>
    </row>
    <row r="49" spans="1:3" ht="18" customHeight="1">
      <c r="A49" s="236" t="s">
        <v>144</v>
      </c>
      <c r="B49" s="237" t="s">
        <v>1342</v>
      </c>
      <c r="C49" s="238">
        <v>549</v>
      </c>
    </row>
    <row r="50" spans="1:3" ht="18" customHeight="1">
      <c r="A50" s="236" t="s">
        <v>145</v>
      </c>
      <c r="B50" s="237" t="s">
        <v>1375</v>
      </c>
      <c r="C50" s="238">
        <v>81</v>
      </c>
    </row>
    <row r="51" spans="1:3" ht="18" customHeight="1">
      <c r="A51" s="236" t="s">
        <v>147</v>
      </c>
      <c r="B51" s="237" t="s">
        <v>1370</v>
      </c>
      <c r="C51" s="238">
        <v>0</v>
      </c>
    </row>
    <row r="52" spans="1:3" ht="18" customHeight="1">
      <c r="A52" s="236" t="s">
        <v>148</v>
      </c>
      <c r="B52" s="237" t="s">
        <v>1376</v>
      </c>
      <c r="C52" s="238">
        <v>4</v>
      </c>
    </row>
    <row r="53" spans="1:3" ht="18" customHeight="1">
      <c r="A53" s="233" t="s">
        <v>150</v>
      </c>
      <c r="B53" s="234" t="s">
        <v>1377</v>
      </c>
      <c r="C53" s="235">
        <v>1694</v>
      </c>
    </row>
    <row r="54" spans="1:3" ht="18" customHeight="1">
      <c r="A54" s="236" t="s">
        <v>152</v>
      </c>
      <c r="B54" s="237" t="s">
        <v>1342</v>
      </c>
      <c r="C54" s="238">
        <v>1174</v>
      </c>
    </row>
    <row r="55" spans="1:3" ht="18" customHeight="1">
      <c r="A55" s="236" t="s">
        <v>153</v>
      </c>
      <c r="B55" s="237" t="s">
        <v>1348</v>
      </c>
      <c r="C55" s="238">
        <v>336</v>
      </c>
    </row>
    <row r="56" spans="1:3" ht="18" customHeight="1">
      <c r="A56" s="236" t="s">
        <v>154</v>
      </c>
      <c r="B56" s="237" t="s">
        <v>1378</v>
      </c>
      <c r="C56" s="238">
        <v>184</v>
      </c>
    </row>
    <row r="57" spans="1:3" ht="18" customHeight="1">
      <c r="A57" s="233" t="s">
        <v>156</v>
      </c>
      <c r="B57" s="234" t="s">
        <v>1379</v>
      </c>
      <c r="C57" s="235">
        <v>3295</v>
      </c>
    </row>
    <row r="58" spans="1:3" ht="18" customHeight="1">
      <c r="A58" s="236" t="s">
        <v>158</v>
      </c>
      <c r="B58" s="237" t="s">
        <v>1342</v>
      </c>
      <c r="C58" s="238">
        <v>2943</v>
      </c>
    </row>
    <row r="59" spans="1:3" ht="18" customHeight="1">
      <c r="A59" s="236" t="s">
        <v>159</v>
      </c>
      <c r="B59" s="237" t="s">
        <v>1356</v>
      </c>
      <c r="C59" s="238">
        <v>0</v>
      </c>
    </row>
    <row r="60" spans="1:3" ht="18" customHeight="1">
      <c r="A60" s="236" t="s">
        <v>160</v>
      </c>
      <c r="B60" s="237" t="s">
        <v>1380</v>
      </c>
      <c r="C60" s="238">
        <v>352</v>
      </c>
    </row>
    <row r="61" spans="1:3" ht="18" customHeight="1">
      <c r="A61" s="233" t="s">
        <v>162</v>
      </c>
      <c r="B61" s="234" t="s">
        <v>1381</v>
      </c>
      <c r="C61" s="235">
        <v>1481</v>
      </c>
    </row>
    <row r="62" spans="1:3" ht="18" customHeight="1">
      <c r="A62" s="236" t="s">
        <v>164</v>
      </c>
      <c r="B62" s="237" t="s">
        <v>1342</v>
      </c>
      <c r="C62" s="238">
        <v>674</v>
      </c>
    </row>
    <row r="63" spans="1:3" ht="18" customHeight="1">
      <c r="A63" s="236" t="s">
        <v>165</v>
      </c>
      <c r="B63" s="237" t="s">
        <v>1348</v>
      </c>
      <c r="C63" s="238">
        <v>652</v>
      </c>
    </row>
    <row r="64" spans="1:3" ht="18" customHeight="1">
      <c r="A64" s="236" t="s">
        <v>166</v>
      </c>
      <c r="B64" s="237" t="s">
        <v>1382</v>
      </c>
      <c r="C64" s="238">
        <v>155</v>
      </c>
    </row>
    <row r="65" spans="1:3" ht="18" customHeight="1">
      <c r="A65" s="145" t="s">
        <v>168</v>
      </c>
      <c r="B65" s="240" t="s">
        <v>1383</v>
      </c>
      <c r="C65" s="235">
        <v>1140</v>
      </c>
    </row>
    <row r="66" spans="1:3" ht="18" customHeight="1">
      <c r="A66" s="236" t="s">
        <v>170</v>
      </c>
      <c r="B66" s="237" t="s">
        <v>1348</v>
      </c>
      <c r="C66" s="238">
        <v>0</v>
      </c>
    </row>
    <row r="67" spans="1:3" ht="18" customHeight="1">
      <c r="A67" s="236" t="s">
        <v>1384</v>
      </c>
      <c r="B67" s="237" t="s">
        <v>1385</v>
      </c>
      <c r="C67" s="238">
        <v>1140</v>
      </c>
    </row>
    <row r="68" spans="1:3" ht="18" customHeight="1">
      <c r="A68" s="233" t="s">
        <v>171</v>
      </c>
      <c r="B68" s="234" t="s">
        <v>1386</v>
      </c>
      <c r="C68" s="235">
        <v>25</v>
      </c>
    </row>
    <row r="69" spans="1:3" ht="18" customHeight="1">
      <c r="A69" s="236" t="s">
        <v>173</v>
      </c>
      <c r="B69" s="237" t="s">
        <v>1387</v>
      </c>
      <c r="C69" s="238">
        <v>25</v>
      </c>
    </row>
    <row r="70" spans="1:3" ht="18" customHeight="1">
      <c r="A70" s="236" t="s">
        <v>175</v>
      </c>
      <c r="B70" s="237" t="s">
        <v>1388</v>
      </c>
      <c r="C70" s="238">
        <v>0</v>
      </c>
    </row>
    <row r="71" spans="1:3" ht="18" customHeight="1">
      <c r="A71" s="233" t="s">
        <v>177</v>
      </c>
      <c r="B71" s="234" t="s">
        <v>1389</v>
      </c>
      <c r="C71" s="235">
        <v>0</v>
      </c>
    </row>
    <row r="72" spans="1:3" ht="18" customHeight="1">
      <c r="A72" s="236" t="s">
        <v>179</v>
      </c>
      <c r="B72" s="237" t="s">
        <v>1342</v>
      </c>
      <c r="C72" s="238">
        <v>0</v>
      </c>
    </row>
    <row r="73" spans="1:3" ht="18" customHeight="1">
      <c r="A73" s="236" t="s">
        <v>180</v>
      </c>
      <c r="B73" s="237" t="s">
        <v>1390</v>
      </c>
      <c r="C73" s="238">
        <v>0</v>
      </c>
    </row>
    <row r="74" spans="1:3" ht="18" customHeight="1">
      <c r="A74" s="233" t="s">
        <v>182</v>
      </c>
      <c r="B74" s="234" t="s">
        <v>1391</v>
      </c>
      <c r="C74" s="235">
        <v>721</v>
      </c>
    </row>
    <row r="75" spans="1:3" ht="18" customHeight="1">
      <c r="A75" s="236" t="s">
        <v>184</v>
      </c>
      <c r="B75" s="237" t="s">
        <v>1342</v>
      </c>
      <c r="C75" s="238">
        <v>346</v>
      </c>
    </row>
    <row r="76" spans="1:3" ht="18" customHeight="1">
      <c r="A76" s="236" t="s">
        <v>185</v>
      </c>
      <c r="B76" s="237" t="s">
        <v>1392</v>
      </c>
      <c r="C76" s="238">
        <v>375</v>
      </c>
    </row>
    <row r="77" spans="1:3" ht="18" customHeight="1">
      <c r="A77" s="233" t="s">
        <v>189</v>
      </c>
      <c r="B77" s="234" t="s">
        <v>1393</v>
      </c>
      <c r="C77" s="235">
        <v>170</v>
      </c>
    </row>
    <row r="78" spans="1:3" ht="18" customHeight="1">
      <c r="A78" s="236" t="s">
        <v>191</v>
      </c>
      <c r="B78" s="237" t="s">
        <v>1342</v>
      </c>
      <c r="C78" s="238">
        <v>147</v>
      </c>
    </row>
    <row r="79" spans="1:3" ht="18" customHeight="1">
      <c r="A79" s="236" t="s">
        <v>192</v>
      </c>
      <c r="B79" s="237" t="s">
        <v>1394</v>
      </c>
      <c r="C79" s="238">
        <v>23</v>
      </c>
    </row>
    <row r="80" spans="1:3" ht="18" customHeight="1">
      <c r="A80" s="233" t="s">
        <v>194</v>
      </c>
      <c r="B80" s="234" t="s">
        <v>1395</v>
      </c>
      <c r="C80" s="235">
        <v>1338</v>
      </c>
    </row>
    <row r="81" spans="1:3" ht="18" customHeight="1">
      <c r="A81" s="236" t="s">
        <v>196</v>
      </c>
      <c r="B81" s="237" t="s">
        <v>1342</v>
      </c>
      <c r="C81" s="238">
        <v>755</v>
      </c>
    </row>
    <row r="82" spans="1:3" ht="18" customHeight="1">
      <c r="A82" s="236" t="s">
        <v>197</v>
      </c>
      <c r="B82" s="237" t="s">
        <v>1348</v>
      </c>
      <c r="C82" s="238">
        <v>141</v>
      </c>
    </row>
    <row r="83" spans="1:3" ht="18" customHeight="1">
      <c r="A83" s="236" t="s">
        <v>198</v>
      </c>
      <c r="B83" s="237" t="s">
        <v>1396</v>
      </c>
      <c r="C83" s="238">
        <v>442</v>
      </c>
    </row>
    <row r="84" spans="1:3" ht="18" customHeight="1">
      <c r="A84" s="233" t="s">
        <v>200</v>
      </c>
      <c r="B84" s="234" t="s">
        <v>1397</v>
      </c>
      <c r="C84" s="235">
        <v>2508</v>
      </c>
    </row>
    <row r="85" spans="1:3" ht="18" customHeight="1">
      <c r="A85" s="236" t="s">
        <v>202</v>
      </c>
      <c r="B85" s="237" t="s">
        <v>1342</v>
      </c>
      <c r="C85" s="238">
        <v>1099</v>
      </c>
    </row>
    <row r="86" spans="1:3" ht="18" customHeight="1">
      <c r="A86" s="236" t="s">
        <v>203</v>
      </c>
      <c r="B86" s="237" t="s">
        <v>1356</v>
      </c>
      <c r="C86" s="238">
        <v>0</v>
      </c>
    </row>
    <row r="87" spans="1:3" ht="18" customHeight="1">
      <c r="A87" s="236" t="s">
        <v>206</v>
      </c>
      <c r="B87" s="237" t="s">
        <v>1348</v>
      </c>
      <c r="C87" s="238">
        <v>278</v>
      </c>
    </row>
    <row r="88" spans="1:3" ht="18" customHeight="1">
      <c r="A88" s="236" t="s">
        <v>207</v>
      </c>
      <c r="B88" s="237" t="s">
        <v>1398</v>
      </c>
      <c r="C88" s="238">
        <v>1131</v>
      </c>
    </row>
    <row r="89" spans="1:3" ht="18" customHeight="1">
      <c r="A89" s="233" t="s">
        <v>209</v>
      </c>
      <c r="B89" s="234" t="s">
        <v>1399</v>
      </c>
      <c r="C89" s="235">
        <v>2529</v>
      </c>
    </row>
    <row r="90" spans="1:3" ht="18" customHeight="1">
      <c r="A90" s="236" t="s">
        <v>211</v>
      </c>
      <c r="B90" s="237" t="s">
        <v>1342</v>
      </c>
      <c r="C90" s="238">
        <v>1199</v>
      </c>
    </row>
    <row r="91" spans="1:3" ht="18" customHeight="1">
      <c r="A91" s="236" t="s">
        <v>212</v>
      </c>
      <c r="B91" s="237" t="s">
        <v>1400</v>
      </c>
      <c r="C91" s="238">
        <v>70</v>
      </c>
    </row>
    <row r="92" spans="1:3" ht="18" customHeight="1">
      <c r="A92" s="236" t="s">
        <v>214</v>
      </c>
      <c r="B92" s="237" t="s">
        <v>1401</v>
      </c>
      <c r="C92" s="238">
        <v>1260</v>
      </c>
    </row>
    <row r="93" spans="1:3" ht="18" customHeight="1">
      <c r="A93" s="233" t="s">
        <v>216</v>
      </c>
      <c r="B93" s="234" t="s">
        <v>1402</v>
      </c>
      <c r="C93" s="235">
        <v>3298</v>
      </c>
    </row>
    <row r="94" spans="1:3" ht="18" customHeight="1">
      <c r="A94" s="236" t="s">
        <v>218</v>
      </c>
      <c r="B94" s="237" t="s">
        <v>1342</v>
      </c>
      <c r="C94" s="238">
        <v>846</v>
      </c>
    </row>
    <row r="95" spans="1:3" ht="18" customHeight="1">
      <c r="A95" s="236" t="s">
        <v>219</v>
      </c>
      <c r="B95" s="237" t="s">
        <v>1403</v>
      </c>
      <c r="C95" s="238">
        <v>2452</v>
      </c>
    </row>
    <row r="96" spans="1:3" ht="18" customHeight="1">
      <c r="A96" s="233" t="s">
        <v>221</v>
      </c>
      <c r="B96" s="234" t="s">
        <v>1404</v>
      </c>
      <c r="C96" s="235">
        <v>1201</v>
      </c>
    </row>
    <row r="97" spans="1:3" ht="18" customHeight="1">
      <c r="A97" s="236" t="s">
        <v>223</v>
      </c>
      <c r="B97" s="237" t="s">
        <v>1342</v>
      </c>
      <c r="C97" s="238">
        <v>864</v>
      </c>
    </row>
    <row r="98" spans="1:3" ht="18" customHeight="1">
      <c r="A98" s="148" t="s">
        <v>224</v>
      </c>
      <c r="B98" s="239" t="s">
        <v>1405</v>
      </c>
      <c r="C98" s="238">
        <v>80</v>
      </c>
    </row>
    <row r="99" spans="1:3" ht="18" customHeight="1">
      <c r="A99" s="236" t="s">
        <v>226</v>
      </c>
      <c r="B99" s="237" t="s">
        <v>1406</v>
      </c>
      <c r="C99" s="238">
        <v>70</v>
      </c>
    </row>
    <row r="100" spans="1:3" ht="18" customHeight="1">
      <c r="A100" s="236" t="s">
        <v>1407</v>
      </c>
      <c r="B100" s="237" t="s">
        <v>1348</v>
      </c>
      <c r="C100" s="238">
        <v>0</v>
      </c>
    </row>
    <row r="101" spans="1:3" ht="18" customHeight="1">
      <c r="A101" s="236" t="s">
        <v>228</v>
      </c>
      <c r="B101" s="237" t="s">
        <v>1408</v>
      </c>
      <c r="C101" s="238">
        <v>187</v>
      </c>
    </row>
    <row r="102" spans="1:3" ht="18" customHeight="1">
      <c r="A102" s="233" t="s">
        <v>230</v>
      </c>
      <c r="B102" s="234" t="s">
        <v>1409</v>
      </c>
      <c r="C102" s="235">
        <v>2790</v>
      </c>
    </row>
    <row r="103" spans="1:3" ht="18" customHeight="1">
      <c r="A103" s="236" t="s">
        <v>232</v>
      </c>
      <c r="B103" s="237" t="s">
        <v>1342</v>
      </c>
      <c r="C103" s="238">
        <v>1299</v>
      </c>
    </row>
    <row r="104" spans="1:3" ht="18" customHeight="1">
      <c r="A104" s="236" t="s">
        <v>233</v>
      </c>
      <c r="B104" s="237" t="s">
        <v>1410</v>
      </c>
      <c r="C104" s="238">
        <v>1491</v>
      </c>
    </row>
    <row r="105" spans="1:3" ht="18" customHeight="1">
      <c r="A105" s="145" t="s">
        <v>234</v>
      </c>
      <c r="B105" s="240" t="s">
        <v>1411</v>
      </c>
      <c r="C105" s="235">
        <v>9139</v>
      </c>
    </row>
    <row r="106" spans="1:3" ht="18" customHeight="1">
      <c r="A106" s="148" t="s">
        <v>236</v>
      </c>
      <c r="B106" s="239" t="s">
        <v>1342</v>
      </c>
      <c r="C106" s="238">
        <v>4030</v>
      </c>
    </row>
    <row r="107" spans="1:3" ht="18" customHeight="1">
      <c r="A107" s="148" t="s">
        <v>1412</v>
      </c>
      <c r="B107" s="239" t="s">
        <v>1370</v>
      </c>
      <c r="C107" s="238">
        <v>26</v>
      </c>
    </row>
    <row r="108" spans="1:3" ht="18" customHeight="1">
      <c r="A108" s="148" t="s">
        <v>1413</v>
      </c>
      <c r="B108" s="239" t="s">
        <v>1414</v>
      </c>
      <c r="C108" s="238">
        <v>392</v>
      </c>
    </row>
    <row r="109" spans="1:3" ht="18" customHeight="1">
      <c r="A109" s="236" t="s">
        <v>1415</v>
      </c>
      <c r="B109" s="237" t="s">
        <v>1416</v>
      </c>
      <c r="C109" s="238">
        <v>80</v>
      </c>
    </row>
    <row r="110" spans="1:3" ht="18" customHeight="1">
      <c r="A110" s="236" t="s">
        <v>1417</v>
      </c>
      <c r="B110" s="237" t="s">
        <v>1418</v>
      </c>
      <c r="C110" s="238">
        <v>145</v>
      </c>
    </row>
    <row r="111" spans="1:3" ht="18" customHeight="1">
      <c r="A111" s="236" t="s">
        <v>237</v>
      </c>
      <c r="B111" s="237" t="s">
        <v>1348</v>
      </c>
      <c r="C111" s="238">
        <v>2975</v>
      </c>
    </row>
    <row r="112" spans="1:3" ht="18" customHeight="1">
      <c r="A112" s="236" t="s">
        <v>238</v>
      </c>
      <c r="B112" s="237" t="s">
        <v>1419</v>
      </c>
      <c r="C112" s="238">
        <v>1491</v>
      </c>
    </row>
    <row r="113" spans="1:3" ht="18" customHeight="1">
      <c r="A113" s="233" t="s">
        <v>240</v>
      </c>
      <c r="B113" s="234" t="s">
        <v>1420</v>
      </c>
      <c r="C113" s="235">
        <v>2580</v>
      </c>
    </row>
    <row r="114" spans="1:3" ht="18" customHeight="1">
      <c r="A114" s="236" t="s">
        <v>244</v>
      </c>
      <c r="B114" s="237" t="s">
        <v>1421</v>
      </c>
      <c r="C114" s="238">
        <v>2580</v>
      </c>
    </row>
    <row r="115" spans="1:3" ht="18" customHeight="1">
      <c r="A115" s="233" t="s">
        <v>245</v>
      </c>
      <c r="B115" s="234" t="s">
        <v>1422</v>
      </c>
      <c r="C115" s="235">
        <v>505</v>
      </c>
    </row>
    <row r="116" spans="1:3" ht="18" customHeight="1">
      <c r="A116" s="233" t="s">
        <v>247</v>
      </c>
      <c r="B116" s="234" t="s">
        <v>1423</v>
      </c>
      <c r="C116" s="235">
        <v>425</v>
      </c>
    </row>
    <row r="117" spans="1:3" ht="18" customHeight="1">
      <c r="A117" s="236" t="s">
        <v>249</v>
      </c>
      <c r="B117" s="237" t="s">
        <v>1424</v>
      </c>
      <c r="C117" s="238">
        <v>100</v>
      </c>
    </row>
    <row r="118" spans="1:3" ht="18" customHeight="1">
      <c r="A118" s="236" t="s">
        <v>251</v>
      </c>
      <c r="B118" s="237" t="s">
        <v>1425</v>
      </c>
      <c r="C118" s="238">
        <v>83</v>
      </c>
    </row>
    <row r="119" spans="1:3" ht="18" customHeight="1">
      <c r="A119" s="236" t="s">
        <v>253</v>
      </c>
      <c r="B119" s="237" t="s">
        <v>1426</v>
      </c>
      <c r="C119" s="238">
        <v>10</v>
      </c>
    </row>
    <row r="120" spans="1:3" ht="18" customHeight="1">
      <c r="A120" s="148" t="s">
        <v>255</v>
      </c>
      <c r="B120" s="239" t="s">
        <v>1427</v>
      </c>
      <c r="C120" s="238">
        <v>122</v>
      </c>
    </row>
    <row r="121" spans="1:3" ht="18" customHeight="1">
      <c r="A121" s="148" t="s">
        <v>257</v>
      </c>
      <c r="B121" s="239" t="s">
        <v>1428</v>
      </c>
      <c r="C121" s="238">
        <v>110</v>
      </c>
    </row>
    <row r="122" spans="1:3" ht="18" customHeight="1">
      <c r="A122" s="233" t="s">
        <v>1429</v>
      </c>
      <c r="B122" s="234" t="s">
        <v>1430</v>
      </c>
      <c r="C122" s="235">
        <v>80</v>
      </c>
    </row>
    <row r="123" spans="1:3" ht="18" customHeight="1">
      <c r="A123" s="236" t="s">
        <v>1431</v>
      </c>
      <c r="B123" s="237" t="s">
        <v>1432</v>
      </c>
      <c r="C123" s="238">
        <v>80</v>
      </c>
    </row>
    <row r="124" spans="1:3" ht="18" customHeight="1">
      <c r="A124" s="233" t="s">
        <v>259</v>
      </c>
      <c r="B124" s="234" t="s">
        <v>1433</v>
      </c>
      <c r="C124" s="235">
        <v>53007</v>
      </c>
    </row>
    <row r="125" spans="1:3" ht="18" customHeight="1">
      <c r="A125" s="233" t="s">
        <v>261</v>
      </c>
      <c r="B125" s="234" t="s">
        <v>1434</v>
      </c>
      <c r="C125" s="235">
        <v>120</v>
      </c>
    </row>
    <row r="126" spans="1:3" ht="18" customHeight="1">
      <c r="A126" s="236" t="s">
        <v>263</v>
      </c>
      <c r="B126" s="237" t="s">
        <v>1435</v>
      </c>
      <c r="C126" s="238">
        <v>120</v>
      </c>
    </row>
    <row r="127" spans="1:3" ht="18" customHeight="1">
      <c r="A127" s="233" t="s">
        <v>264</v>
      </c>
      <c r="B127" s="234" t="s">
        <v>1436</v>
      </c>
      <c r="C127" s="235">
        <v>40826</v>
      </c>
    </row>
    <row r="128" spans="1:3" ht="18" customHeight="1">
      <c r="A128" s="236" t="s">
        <v>266</v>
      </c>
      <c r="B128" s="237" t="s">
        <v>1342</v>
      </c>
      <c r="C128" s="238">
        <v>23572</v>
      </c>
    </row>
    <row r="129" spans="1:3" ht="18" customHeight="1">
      <c r="A129" s="236" t="s">
        <v>267</v>
      </c>
      <c r="B129" s="237" t="s">
        <v>1356</v>
      </c>
      <c r="C129" s="238">
        <v>1182</v>
      </c>
    </row>
    <row r="130" spans="1:3" ht="18" customHeight="1">
      <c r="A130" s="236" t="s">
        <v>268</v>
      </c>
      <c r="B130" s="237" t="s">
        <v>1370</v>
      </c>
      <c r="C130" s="238">
        <v>320</v>
      </c>
    </row>
    <row r="131" spans="1:3" ht="18" customHeight="1">
      <c r="A131" s="236" t="s">
        <v>269</v>
      </c>
      <c r="B131" s="237" t="s">
        <v>1437</v>
      </c>
      <c r="C131" s="238">
        <v>10636</v>
      </c>
    </row>
    <row r="132" spans="1:3" ht="18" customHeight="1">
      <c r="A132" s="236" t="s">
        <v>271</v>
      </c>
      <c r="B132" s="237" t="s">
        <v>1438</v>
      </c>
      <c r="C132" s="238">
        <v>170</v>
      </c>
    </row>
    <row r="133" spans="1:3" ht="18" customHeight="1">
      <c r="A133" s="236" t="s">
        <v>273</v>
      </c>
      <c r="B133" s="237" t="s">
        <v>1439</v>
      </c>
      <c r="C133" s="238">
        <v>4946</v>
      </c>
    </row>
    <row r="134" spans="1:3" ht="18" customHeight="1">
      <c r="A134" s="145" t="s">
        <v>275</v>
      </c>
      <c r="B134" s="240" t="s">
        <v>1440</v>
      </c>
      <c r="C134" s="235">
        <v>2987</v>
      </c>
    </row>
    <row r="135" spans="1:3" ht="18" customHeight="1">
      <c r="A135" s="236" t="s">
        <v>277</v>
      </c>
      <c r="B135" s="237" t="s">
        <v>1342</v>
      </c>
      <c r="C135" s="238">
        <v>2283</v>
      </c>
    </row>
    <row r="136" spans="1:3" ht="18" customHeight="1">
      <c r="A136" s="236" t="s">
        <v>1441</v>
      </c>
      <c r="B136" s="237" t="s">
        <v>1356</v>
      </c>
      <c r="C136" s="238">
        <v>81</v>
      </c>
    </row>
    <row r="137" spans="1:3" ht="18" customHeight="1">
      <c r="A137" s="236" t="s">
        <v>278</v>
      </c>
      <c r="B137" s="237" t="s">
        <v>1442</v>
      </c>
      <c r="C137" s="238">
        <v>138</v>
      </c>
    </row>
    <row r="138" spans="1:3" ht="18" customHeight="1">
      <c r="A138" s="236" t="s">
        <v>280</v>
      </c>
      <c r="B138" s="237" t="s">
        <v>1443</v>
      </c>
      <c r="C138" s="238">
        <v>485</v>
      </c>
    </row>
    <row r="139" spans="1:3" ht="18" customHeight="1">
      <c r="A139" s="233" t="s">
        <v>282</v>
      </c>
      <c r="B139" s="234" t="s">
        <v>1444</v>
      </c>
      <c r="C139" s="235">
        <v>6073</v>
      </c>
    </row>
    <row r="140" spans="1:3" ht="18" customHeight="1">
      <c r="A140" s="236" t="s">
        <v>284</v>
      </c>
      <c r="B140" s="237" t="s">
        <v>1342</v>
      </c>
      <c r="C140" s="238">
        <v>4221</v>
      </c>
    </row>
    <row r="141" spans="1:3" ht="18" customHeight="1">
      <c r="A141" s="236" t="s">
        <v>285</v>
      </c>
      <c r="B141" s="237" t="s">
        <v>1356</v>
      </c>
      <c r="C141" s="238">
        <v>175</v>
      </c>
    </row>
    <row r="142" spans="1:3" ht="18" customHeight="1">
      <c r="A142" s="236" t="s">
        <v>286</v>
      </c>
      <c r="B142" s="237" t="s">
        <v>1445</v>
      </c>
      <c r="C142" s="238">
        <v>481</v>
      </c>
    </row>
    <row r="143" spans="1:3" ht="18" customHeight="1">
      <c r="A143" s="236" t="s">
        <v>288</v>
      </c>
      <c r="B143" s="237" t="s">
        <v>1446</v>
      </c>
      <c r="C143" s="238">
        <v>35</v>
      </c>
    </row>
    <row r="144" spans="1:3" ht="18" customHeight="1">
      <c r="A144" s="236" t="s">
        <v>290</v>
      </c>
      <c r="B144" s="237" t="s">
        <v>1447</v>
      </c>
      <c r="C144" s="238">
        <v>440</v>
      </c>
    </row>
    <row r="145" spans="1:3" ht="18" customHeight="1">
      <c r="A145" s="236" t="s">
        <v>292</v>
      </c>
      <c r="B145" s="237" t="s">
        <v>1448</v>
      </c>
      <c r="C145" s="238">
        <v>721</v>
      </c>
    </row>
    <row r="146" spans="1:3" ht="18" customHeight="1">
      <c r="A146" s="233" t="s">
        <v>294</v>
      </c>
      <c r="B146" s="234" t="s">
        <v>1449</v>
      </c>
      <c r="C146" s="235">
        <v>3001</v>
      </c>
    </row>
    <row r="147" spans="1:3" ht="18" customHeight="1">
      <c r="A147" s="236" t="s">
        <v>296</v>
      </c>
      <c r="B147" s="237" t="s">
        <v>1342</v>
      </c>
      <c r="C147" s="238">
        <v>1861</v>
      </c>
    </row>
    <row r="148" spans="1:3" ht="18" customHeight="1">
      <c r="A148" s="236" t="s">
        <v>297</v>
      </c>
      <c r="B148" s="237" t="s">
        <v>1356</v>
      </c>
      <c r="C148" s="238">
        <v>50</v>
      </c>
    </row>
    <row r="149" spans="1:3" ht="18" customHeight="1">
      <c r="A149" s="236" t="s">
        <v>298</v>
      </c>
      <c r="B149" s="237" t="s">
        <v>1450</v>
      </c>
      <c r="C149" s="238">
        <v>311</v>
      </c>
    </row>
    <row r="150" spans="1:3" ht="18" customHeight="1">
      <c r="A150" s="236" t="s">
        <v>300</v>
      </c>
      <c r="B150" s="237" t="s">
        <v>1451</v>
      </c>
      <c r="C150" s="238">
        <v>100</v>
      </c>
    </row>
    <row r="151" spans="1:3" ht="18" customHeight="1">
      <c r="A151" s="148" t="s">
        <v>302</v>
      </c>
      <c r="B151" s="239" t="s">
        <v>1452</v>
      </c>
      <c r="C151" s="238">
        <v>283</v>
      </c>
    </row>
    <row r="152" spans="1:3" ht="18" customHeight="1">
      <c r="A152" s="148" t="s">
        <v>304</v>
      </c>
      <c r="B152" s="239" t="s">
        <v>1453</v>
      </c>
      <c r="C152" s="238">
        <v>316</v>
      </c>
    </row>
    <row r="153" spans="1:3" ht="18" customHeight="1">
      <c r="A153" s="236" t="s">
        <v>1454</v>
      </c>
      <c r="B153" s="237" t="s">
        <v>1455</v>
      </c>
      <c r="C153" s="238">
        <v>20</v>
      </c>
    </row>
    <row r="154" spans="1:3" ht="18" customHeight="1">
      <c r="A154" s="236" t="s">
        <v>306</v>
      </c>
      <c r="B154" s="237" t="s">
        <v>1370</v>
      </c>
      <c r="C154" s="238">
        <v>60</v>
      </c>
    </row>
    <row r="155" spans="1:3" ht="18" customHeight="1">
      <c r="A155" s="236" t="s">
        <v>308</v>
      </c>
      <c r="B155" s="237" t="s">
        <v>1456</v>
      </c>
      <c r="C155" s="238">
        <v>0</v>
      </c>
    </row>
    <row r="156" spans="1:3" ht="18" customHeight="1">
      <c r="A156" s="233" t="s">
        <v>310</v>
      </c>
      <c r="B156" s="234" t="s">
        <v>1457</v>
      </c>
      <c r="C156" s="235">
        <v>0</v>
      </c>
    </row>
    <row r="157" spans="1:3" ht="18" customHeight="1">
      <c r="A157" s="236" t="s">
        <v>312</v>
      </c>
      <c r="B157" s="237" t="s">
        <v>1458</v>
      </c>
      <c r="C157" s="238">
        <v>0</v>
      </c>
    </row>
    <row r="158" spans="1:3" ht="18" customHeight="1">
      <c r="A158" s="233" t="s">
        <v>313</v>
      </c>
      <c r="B158" s="234" t="s">
        <v>1459</v>
      </c>
      <c r="C158" s="235">
        <v>232855</v>
      </c>
    </row>
    <row r="159" spans="1:3" ht="18" customHeight="1">
      <c r="A159" s="233" t="s">
        <v>315</v>
      </c>
      <c r="B159" s="234" t="s">
        <v>1460</v>
      </c>
      <c r="C159" s="235">
        <v>5369</v>
      </c>
    </row>
    <row r="160" spans="1:3" ht="18" customHeight="1">
      <c r="A160" s="236" t="s">
        <v>317</v>
      </c>
      <c r="B160" s="237" t="s">
        <v>1342</v>
      </c>
      <c r="C160" s="238">
        <v>5264</v>
      </c>
    </row>
    <row r="161" spans="1:3" ht="18" customHeight="1">
      <c r="A161" s="236" t="s">
        <v>318</v>
      </c>
      <c r="B161" s="237" t="s">
        <v>1461</v>
      </c>
      <c r="C161" s="238">
        <v>105</v>
      </c>
    </row>
    <row r="162" spans="1:3" ht="18" customHeight="1">
      <c r="A162" s="233" t="s">
        <v>320</v>
      </c>
      <c r="B162" s="234" t="s">
        <v>1462</v>
      </c>
      <c r="C162" s="235">
        <v>166968</v>
      </c>
    </row>
    <row r="163" spans="1:3" ht="18" customHeight="1">
      <c r="A163" s="236" t="s">
        <v>322</v>
      </c>
      <c r="B163" s="237" t="s">
        <v>1463</v>
      </c>
      <c r="C163" s="238">
        <v>7947</v>
      </c>
    </row>
    <row r="164" spans="1:3" ht="18" customHeight="1">
      <c r="A164" s="236" t="s">
        <v>324</v>
      </c>
      <c r="B164" s="237" t="s">
        <v>1464</v>
      </c>
      <c r="C164" s="238">
        <v>76487</v>
      </c>
    </row>
    <row r="165" spans="1:3" ht="18" customHeight="1">
      <c r="A165" s="236" t="s">
        <v>326</v>
      </c>
      <c r="B165" s="237" t="s">
        <v>1465</v>
      </c>
      <c r="C165" s="238">
        <v>50018</v>
      </c>
    </row>
    <row r="166" spans="1:3" ht="18" customHeight="1">
      <c r="A166" s="236" t="s">
        <v>328</v>
      </c>
      <c r="B166" s="237" t="s">
        <v>1466</v>
      </c>
      <c r="C166" s="238">
        <v>23442</v>
      </c>
    </row>
    <row r="167" spans="1:3" ht="18" customHeight="1">
      <c r="A167" s="148" t="s">
        <v>330</v>
      </c>
      <c r="B167" s="239" t="s">
        <v>1467</v>
      </c>
      <c r="C167" s="238">
        <v>9074</v>
      </c>
    </row>
    <row r="168" spans="1:3" ht="18" customHeight="1">
      <c r="A168" s="233" t="s">
        <v>332</v>
      </c>
      <c r="B168" s="234" t="s">
        <v>1468</v>
      </c>
      <c r="C168" s="235">
        <v>15262</v>
      </c>
    </row>
    <row r="169" spans="1:3" ht="18" customHeight="1">
      <c r="A169" s="236" t="s">
        <v>1469</v>
      </c>
      <c r="B169" s="237" t="s">
        <v>1470</v>
      </c>
      <c r="C169" s="238">
        <v>15262</v>
      </c>
    </row>
    <row r="170" spans="1:3" ht="18" customHeight="1">
      <c r="A170" s="233" t="s">
        <v>336</v>
      </c>
      <c r="B170" s="234" t="s">
        <v>1471</v>
      </c>
      <c r="C170" s="235">
        <v>2444</v>
      </c>
    </row>
    <row r="171" spans="1:3" ht="18" customHeight="1">
      <c r="A171" s="236" t="s">
        <v>338</v>
      </c>
      <c r="B171" s="237" t="s">
        <v>1472</v>
      </c>
      <c r="C171" s="238">
        <v>2444</v>
      </c>
    </row>
    <row r="172" spans="1:3" ht="18" customHeight="1">
      <c r="A172" s="233" t="s">
        <v>340</v>
      </c>
      <c r="B172" s="234" t="s">
        <v>1473</v>
      </c>
      <c r="C172" s="235">
        <v>882</v>
      </c>
    </row>
    <row r="173" spans="1:3" ht="18" customHeight="1">
      <c r="A173" s="236" t="s">
        <v>342</v>
      </c>
      <c r="B173" s="237" t="s">
        <v>1474</v>
      </c>
      <c r="C173" s="238">
        <v>882</v>
      </c>
    </row>
    <row r="174" spans="1:3" ht="18" customHeight="1">
      <c r="A174" s="233" t="s">
        <v>344</v>
      </c>
      <c r="B174" s="234" t="s">
        <v>1475</v>
      </c>
      <c r="C174" s="235">
        <v>13700</v>
      </c>
    </row>
    <row r="175" spans="1:3" ht="18" customHeight="1">
      <c r="A175" s="236" t="s">
        <v>346</v>
      </c>
      <c r="B175" s="237" t="s">
        <v>1476</v>
      </c>
      <c r="C175" s="238">
        <v>13700</v>
      </c>
    </row>
    <row r="176" spans="1:3" ht="18" customHeight="1">
      <c r="A176" s="233" t="s">
        <v>348</v>
      </c>
      <c r="B176" s="234" t="s">
        <v>1477</v>
      </c>
      <c r="C176" s="235">
        <v>28230</v>
      </c>
    </row>
    <row r="177" spans="1:3" ht="18" customHeight="1">
      <c r="A177" s="236" t="s">
        <v>350</v>
      </c>
      <c r="B177" s="237" t="s">
        <v>1478</v>
      </c>
      <c r="C177" s="238">
        <v>28230</v>
      </c>
    </row>
    <row r="178" spans="1:3" ht="18" customHeight="1">
      <c r="A178" s="233" t="s">
        <v>351</v>
      </c>
      <c r="B178" s="234" t="s">
        <v>1479</v>
      </c>
      <c r="C178" s="235">
        <v>19913</v>
      </c>
    </row>
    <row r="179" spans="1:3" ht="18" customHeight="1">
      <c r="A179" s="233" t="s">
        <v>353</v>
      </c>
      <c r="B179" s="234" t="s">
        <v>1480</v>
      </c>
      <c r="C179" s="235">
        <v>326</v>
      </c>
    </row>
    <row r="180" spans="1:3" ht="18" customHeight="1">
      <c r="A180" s="236" t="s">
        <v>355</v>
      </c>
      <c r="B180" s="237" t="s">
        <v>1342</v>
      </c>
      <c r="C180" s="238">
        <v>253</v>
      </c>
    </row>
    <row r="181" spans="1:3" ht="18" customHeight="1">
      <c r="A181" s="236" t="s">
        <v>356</v>
      </c>
      <c r="B181" s="237" t="s">
        <v>1481</v>
      </c>
      <c r="C181" s="238">
        <v>73</v>
      </c>
    </row>
    <row r="182" spans="1:3" ht="18" customHeight="1">
      <c r="A182" s="233" t="s">
        <v>358</v>
      </c>
      <c r="B182" s="234" t="s">
        <v>1482</v>
      </c>
      <c r="C182" s="235">
        <v>4580</v>
      </c>
    </row>
    <row r="183" spans="1:3" ht="18" customHeight="1">
      <c r="A183" s="236" t="s">
        <v>1483</v>
      </c>
      <c r="B183" s="237" t="s">
        <v>1484</v>
      </c>
      <c r="C183" s="238">
        <v>4580</v>
      </c>
    </row>
    <row r="184" spans="1:3" ht="18" customHeight="1">
      <c r="A184" s="233" t="s">
        <v>364</v>
      </c>
      <c r="B184" s="234" t="s">
        <v>1485</v>
      </c>
      <c r="C184" s="235">
        <v>1300</v>
      </c>
    </row>
    <row r="185" spans="1:3" ht="18" customHeight="1">
      <c r="A185" s="236" t="s">
        <v>366</v>
      </c>
      <c r="B185" s="237" t="s">
        <v>1486</v>
      </c>
      <c r="C185" s="238">
        <v>562</v>
      </c>
    </row>
    <row r="186" spans="1:3" ht="18" customHeight="1">
      <c r="A186" s="236" t="s">
        <v>368</v>
      </c>
      <c r="B186" s="237" t="s">
        <v>1487</v>
      </c>
      <c r="C186" s="238">
        <v>738</v>
      </c>
    </row>
    <row r="187" spans="1:3" ht="18" customHeight="1">
      <c r="A187" s="233" t="s">
        <v>370</v>
      </c>
      <c r="B187" s="234" t="s">
        <v>1488</v>
      </c>
      <c r="C187" s="235">
        <v>144</v>
      </c>
    </row>
    <row r="188" spans="1:3" ht="18" customHeight="1">
      <c r="A188" s="236" t="s">
        <v>372</v>
      </c>
      <c r="B188" s="237" t="s">
        <v>1489</v>
      </c>
      <c r="C188" s="238">
        <v>84</v>
      </c>
    </row>
    <row r="189" spans="1:3" ht="18" customHeight="1">
      <c r="A189" s="236" t="s">
        <v>374</v>
      </c>
      <c r="B189" s="237" t="s">
        <v>1490</v>
      </c>
      <c r="C189" s="238">
        <v>5</v>
      </c>
    </row>
    <row r="190" spans="1:3" ht="18" customHeight="1">
      <c r="A190" s="236" t="s">
        <v>376</v>
      </c>
      <c r="B190" s="237" t="s">
        <v>1491</v>
      </c>
      <c r="C190" s="238">
        <v>55</v>
      </c>
    </row>
    <row r="191" spans="1:3" ht="18" customHeight="1">
      <c r="A191" s="233" t="s">
        <v>378</v>
      </c>
      <c r="B191" s="234" t="s">
        <v>1492</v>
      </c>
      <c r="C191" s="235">
        <v>320</v>
      </c>
    </row>
    <row r="192" spans="1:3" ht="18" customHeight="1">
      <c r="A192" s="236" t="s">
        <v>380</v>
      </c>
      <c r="B192" s="237" t="s">
        <v>1486</v>
      </c>
      <c r="C192" s="238">
        <v>199</v>
      </c>
    </row>
    <row r="193" spans="1:3" ht="18" customHeight="1">
      <c r="A193" s="236" t="s">
        <v>381</v>
      </c>
      <c r="B193" s="237" t="s">
        <v>1493</v>
      </c>
      <c r="C193" s="238">
        <v>103</v>
      </c>
    </row>
    <row r="194" spans="1:3" ht="18" customHeight="1">
      <c r="A194" s="236" t="s">
        <v>383</v>
      </c>
      <c r="B194" s="237" t="s">
        <v>1494</v>
      </c>
      <c r="C194" s="238">
        <v>9</v>
      </c>
    </row>
    <row r="195" spans="1:3" ht="18" customHeight="1">
      <c r="A195" s="236" t="s">
        <v>385</v>
      </c>
      <c r="B195" s="237" t="s">
        <v>1495</v>
      </c>
      <c r="C195" s="238">
        <v>9</v>
      </c>
    </row>
    <row r="196" spans="1:3" ht="18" customHeight="1">
      <c r="A196" s="236" t="s">
        <v>387</v>
      </c>
      <c r="B196" s="237" t="s">
        <v>1496</v>
      </c>
      <c r="C196" s="238">
        <v>0</v>
      </c>
    </row>
    <row r="197" spans="1:3" ht="18" customHeight="1">
      <c r="A197" s="233" t="s">
        <v>389</v>
      </c>
      <c r="B197" s="234" t="s">
        <v>1497</v>
      </c>
      <c r="C197" s="235">
        <v>1120</v>
      </c>
    </row>
    <row r="198" spans="1:3" ht="18" customHeight="1">
      <c r="A198" s="236" t="s">
        <v>391</v>
      </c>
      <c r="B198" s="237" t="s">
        <v>1498</v>
      </c>
      <c r="C198" s="238">
        <v>1120</v>
      </c>
    </row>
    <row r="199" spans="1:3" ht="18" customHeight="1">
      <c r="A199" s="233" t="s">
        <v>393</v>
      </c>
      <c r="B199" s="234" t="s">
        <v>1499</v>
      </c>
      <c r="C199" s="235">
        <v>12123</v>
      </c>
    </row>
    <row r="200" spans="1:3" ht="18" customHeight="1">
      <c r="A200" s="236" t="s">
        <v>395</v>
      </c>
      <c r="B200" s="237" t="s">
        <v>1500</v>
      </c>
      <c r="C200" s="238">
        <v>6828</v>
      </c>
    </row>
    <row r="201" spans="1:3" ht="18" customHeight="1">
      <c r="A201" s="236" t="s">
        <v>397</v>
      </c>
      <c r="B201" s="237" t="s">
        <v>1501</v>
      </c>
      <c r="C201" s="238">
        <v>5295</v>
      </c>
    </row>
    <row r="202" spans="1:3" ht="18" customHeight="1">
      <c r="A202" s="233" t="s">
        <v>398</v>
      </c>
      <c r="B202" s="234" t="s">
        <v>1502</v>
      </c>
      <c r="C202" s="235">
        <v>20370</v>
      </c>
    </row>
    <row r="203" spans="1:3" ht="18" customHeight="1">
      <c r="A203" s="233" t="s">
        <v>400</v>
      </c>
      <c r="B203" s="234" t="s">
        <v>1503</v>
      </c>
      <c r="C203" s="235">
        <v>12876</v>
      </c>
    </row>
    <row r="204" spans="1:3" ht="18" customHeight="1">
      <c r="A204" s="236" t="s">
        <v>402</v>
      </c>
      <c r="B204" s="237" t="s">
        <v>1342</v>
      </c>
      <c r="C204" s="238">
        <v>3739</v>
      </c>
    </row>
    <row r="205" spans="1:3" ht="18" customHeight="1">
      <c r="A205" s="236" t="s">
        <v>403</v>
      </c>
      <c r="B205" s="237" t="s">
        <v>1356</v>
      </c>
      <c r="C205" s="238">
        <v>37</v>
      </c>
    </row>
    <row r="206" spans="1:3" ht="18" customHeight="1">
      <c r="A206" s="236" t="s">
        <v>404</v>
      </c>
      <c r="B206" s="237" t="s">
        <v>1504</v>
      </c>
      <c r="C206" s="238">
        <v>732</v>
      </c>
    </row>
    <row r="207" spans="1:3" ht="18" customHeight="1">
      <c r="A207" s="236" t="s">
        <v>406</v>
      </c>
      <c r="B207" s="237" t="s">
        <v>1505</v>
      </c>
      <c r="C207" s="238">
        <v>831</v>
      </c>
    </row>
    <row r="208" spans="1:3" ht="18" customHeight="1">
      <c r="A208" s="148" t="s">
        <v>408</v>
      </c>
      <c r="B208" s="239" t="s">
        <v>1506</v>
      </c>
      <c r="C208" s="238">
        <v>488</v>
      </c>
    </row>
    <row r="209" spans="1:3" ht="18" customHeight="1">
      <c r="A209" s="236" t="s">
        <v>410</v>
      </c>
      <c r="B209" s="237" t="s">
        <v>1507</v>
      </c>
      <c r="C209" s="238">
        <v>196</v>
      </c>
    </row>
    <row r="210" spans="1:3" ht="18" customHeight="1">
      <c r="A210" s="236" t="s">
        <v>1508</v>
      </c>
      <c r="B210" s="237" t="s">
        <v>1509</v>
      </c>
      <c r="C210" s="238">
        <v>150</v>
      </c>
    </row>
    <row r="211" spans="1:3" ht="18" customHeight="1">
      <c r="A211" s="236" t="s">
        <v>1510</v>
      </c>
      <c r="B211" s="237" t="s">
        <v>1511</v>
      </c>
      <c r="C211" s="238">
        <v>1300</v>
      </c>
    </row>
    <row r="212" spans="1:3" ht="18" customHeight="1">
      <c r="A212" s="236" t="s">
        <v>412</v>
      </c>
      <c r="B212" s="237" t="s">
        <v>1512</v>
      </c>
      <c r="C212" s="238">
        <v>3728</v>
      </c>
    </row>
    <row r="213" spans="1:3" ht="18" customHeight="1">
      <c r="A213" s="236" t="s">
        <v>414</v>
      </c>
      <c r="B213" s="237" t="s">
        <v>1513</v>
      </c>
      <c r="C213" s="238">
        <v>1675</v>
      </c>
    </row>
    <row r="214" spans="1:3" ht="18" customHeight="1">
      <c r="A214" s="233" t="s">
        <v>416</v>
      </c>
      <c r="B214" s="234" t="s">
        <v>1514</v>
      </c>
      <c r="C214" s="235">
        <v>813</v>
      </c>
    </row>
    <row r="215" spans="1:3" ht="18" customHeight="1">
      <c r="A215" s="236" t="s">
        <v>418</v>
      </c>
      <c r="B215" s="237" t="s">
        <v>1515</v>
      </c>
      <c r="C215" s="238">
        <v>316</v>
      </c>
    </row>
    <row r="216" spans="1:3" ht="18" customHeight="1">
      <c r="A216" s="236" t="s">
        <v>420</v>
      </c>
      <c r="B216" s="237" t="s">
        <v>1516</v>
      </c>
      <c r="C216" s="238">
        <v>497</v>
      </c>
    </row>
    <row r="217" spans="1:3" ht="18" customHeight="1">
      <c r="A217" s="236" t="s">
        <v>422</v>
      </c>
      <c r="B217" s="237" t="s">
        <v>1517</v>
      </c>
      <c r="C217" s="238">
        <v>0</v>
      </c>
    </row>
    <row r="218" spans="1:3" ht="18" customHeight="1">
      <c r="A218" s="233" t="s">
        <v>424</v>
      </c>
      <c r="B218" s="234" t="s">
        <v>1518</v>
      </c>
      <c r="C218" s="235">
        <v>677</v>
      </c>
    </row>
    <row r="219" spans="1:3" ht="18" customHeight="1">
      <c r="A219" s="236" t="s">
        <v>426</v>
      </c>
      <c r="B219" s="237" t="s">
        <v>1342</v>
      </c>
      <c r="C219" s="238">
        <v>0</v>
      </c>
    </row>
    <row r="220" spans="1:3" ht="18" customHeight="1">
      <c r="A220" s="236" t="s">
        <v>427</v>
      </c>
      <c r="B220" s="237" t="s">
        <v>1519</v>
      </c>
      <c r="C220" s="238">
        <v>180</v>
      </c>
    </row>
    <row r="221" spans="1:3" ht="18" customHeight="1">
      <c r="A221" s="236" t="s">
        <v>429</v>
      </c>
      <c r="B221" s="237" t="s">
        <v>1520</v>
      </c>
      <c r="C221" s="238">
        <v>160</v>
      </c>
    </row>
    <row r="222" spans="1:3" ht="18" customHeight="1">
      <c r="A222" s="236" t="s">
        <v>431</v>
      </c>
      <c r="B222" s="237" t="s">
        <v>1521</v>
      </c>
      <c r="C222" s="238">
        <v>337</v>
      </c>
    </row>
    <row r="223" spans="1:3" ht="18" customHeight="1">
      <c r="A223" s="233" t="s">
        <v>433</v>
      </c>
      <c r="B223" s="234" t="s">
        <v>1522</v>
      </c>
      <c r="C223" s="235">
        <v>3941</v>
      </c>
    </row>
    <row r="224" spans="1:3" ht="18" customHeight="1">
      <c r="A224" s="236" t="s">
        <v>435</v>
      </c>
      <c r="B224" s="237" t="s">
        <v>1342</v>
      </c>
      <c r="C224" s="238">
        <v>2890</v>
      </c>
    </row>
    <row r="225" spans="1:3" ht="18" customHeight="1">
      <c r="A225" s="236" t="s">
        <v>436</v>
      </c>
      <c r="B225" s="237" t="s">
        <v>1523</v>
      </c>
      <c r="C225" s="238">
        <v>1051</v>
      </c>
    </row>
    <row r="226" spans="1:3" ht="18" customHeight="1">
      <c r="A226" s="233" t="s">
        <v>438</v>
      </c>
      <c r="B226" s="234" t="s">
        <v>1524</v>
      </c>
      <c r="C226" s="235">
        <v>2063</v>
      </c>
    </row>
    <row r="227" spans="1:3" ht="18" customHeight="1">
      <c r="A227" s="236" t="s">
        <v>440</v>
      </c>
      <c r="B227" s="237" t="s">
        <v>1525</v>
      </c>
      <c r="C227" s="238">
        <v>10</v>
      </c>
    </row>
    <row r="228" spans="1:3" ht="18" customHeight="1">
      <c r="A228" s="236" t="s">
        <v>442</v>
      </c>
      <c r="B228" s="237" t="s">
        <v>1526</v>
      </c>
      <c r="C228" s="238">
        <v>2053</v>
      </c>
    </row>
    <row r="229" spans="1:3" ht="18" customHeight="1">
      <c r="A229" s="233" t="s">
        <v>443</v>
      </c>
      <c r="B229" s="234" t="s">
        <v>1527</v>
      </c>
      <c r="C229" s="235">
        <v>104545</v>
      </c>
    </row>
    <row r="230" spans="1:3" ht="18" customHeight="1">
      <c r="A230" s="233" t="s">
        <v>445</v>
      </c>
      <c r="B230" s="234" t="s">
        <v>1528</v>
      </c>
      <c r="C230" s="235">
        <v>3257</v>
      </c>
    </row>
    <row r="231" spans="1:3" ht="18" customHeight="1">
      <c r="A231" s="236" t="s">
        <v>447</v>
      </c>
      <c r="B231" s="237" t="s">
        <v>1342</v>
      </c>
      <c r="C231" s="238">
        <v>2506</v>
      </c>
    </row>
    <row r="232" spans="1:3" ht="18" customHeight="1">
      <c r="A232" s="236" t="s">
        <v>448</v>
      </c>
      <c r="B232" s="237" t="s">
        <v>1529</v>
      </c>
      <c r="C232" s="238">
        <v>41</v>
      </c>
    </row>
    <row r="233" spans="1:3" ht="18" customHeight="1">
      <c r="A233" s="236" t="s">
        <v>450</v>
      </c>
      <c r="B233" s="237" t="s">
        <v>1530</v>
      </c>
      <c r="C233" s="238">
        <v>110</v>
      </c>
    </row>
    <row r="234" spans="1:3" ht="18" customHeight="1">
      <c r="A234" s="236" t="s">
        <v>452</v>
      </c>
      <c r="B234" s="237" t="s">
        <v>1531</v>
      </c>
      <c r="C234" s="238">
        <v>134</v>
      </c>
    </row>
    <row r="235" spans="1:3" ht="18" customHeight="1">
      <c r="A235" s="236" t="s">
        <v>454</v>
      </c>
      <c r="B235" s="237" t="s">
        <v>1532</v>
      </c>
      <c r="C235" s="238">
        <v>0</v>
      </c>
    </row>
    <row r="236" spans="1:3" ht="18" customHeight="1">
      <c r="A236" s="236" t="s">
        <v>456</v>
      </c>
      <c r="B236" s="237" t="s">
        <v>1533</v>
      </c>
      <c r="C236" s="238">
        <v>74</v>
      </c>
    </row>
    <row r="237" spans="1:3" ht="18" customHeight="1">
      <c r="A237" s="236" t="s">
        <v>458</v>
      </c>
      <c r="B237" s="237" t="s">
        <v>1370</v>
      </c>
      <c r="C237" s="238">
        <v>392</v>
      </c>
    </row>
    <row r="238" spans="1:3" ht="18" customHeight="1">
      <c r="A238" s="236" t="s">
        <v>459</v>
      </c>
      <c r="B238" s="237" t="s">
        <v>1534</v>
      </c>
      <c r="C238" s="238">
        <v>0</v>
      </c>
    </row>
    <row r="239" spans="1:3" ht="18" customHeight="1">
      <c r="A239" s="236" t="s">
        <v>461</v>
      </c>
      <c r="B239" s="237" t="s">
        <v>1535</v>
      </c>
      <c r="C239" s="238">
        <v>0</v>
      </c>
    </row>
    <row r="240" spans="1:3" ht="18" customHeight="1">
      <c r="A240" s="236" t="s">
        <v>463</v>
      </c>
      <c r="B240" s="237" t="s">
        <v>1536</v>
      </c>
      <c r="C240" s="238">
        <v>0</v>
      </c>
    </row>
    <row r="241" spans="1:3" ht="18" customHeight="1">
      <c r="A241" s="233" t="s">
        <v>465</v>
      </c>
      <c r="B241" s="234" t="s">
        <v>1537</v>
      </c>
      <c r="C241" s="235">
        <v>2458</v>
      </c>
    </row>
    <row r="242" spans="1:3" ht="18" customHeight="1">
      <c r="A242" s="236" t="s">
        <v>467</v>
      </c>
      <c r="B242" s="237" t="s">
        <v>1342</v>
      </c>
      <c r="C242" s="238">
        <v>1308</v>
      </c>
    </row>
    <row r="243" spans="1:3" ht="18" customHeight="1">
      <c r="A243" s="236" t="s">
        <v>468</v>
      </c>
      <c r="B243" s="237" t="s">
        <v>1529</v>
      </c>
      <c r="C243" s="238">
        <v>0</v>
      </c>
    </row>
    <row r="244" spans="1:3" ht="18" customHeight="1">
      <c r="A244" s="236" t="s">
        <v>469</v>
      </c>
      <c r="B244" s="237" t="s">
        <v>1538</v>
      </c>
      <c r="C244" s="238">
        <v>120</v>
      </c>
    </row>
    <row r="245" spans="1:3" ht="18" customHeight="1">
      <c r="A245" s="236" t="s">
        <v>471</v>
      </c>
      <c r="B245" s="237" t="s">
        <v>1539</v>
      </c>
      <c r="C245" s="238">
        <v>90</v>
      </c>
    </row>
    <row r="246" spans="1:3" ht="18" customHeight="1">
      <c r="A246" s="236" t="s">
        <v>473</v>
      </c>
      <c r="B246" s="237" t="s">
        <v>1540</v>
      </c>
      <c r="C246" s="238">
        <v>540</v>
      </c>
    </row>
    <row r="247" spans="1:3" ht="18" customHeight="1">
      <c r="A247" s="236" t="s">
        <v>475</v>
      </c>
      <c r="B247" s="237" t="s">
        <v>1541</v>
      </c>
      <c r="C247" s="238">
        <v>400</v>
      </c>
    </row>
    <row r="248" spans="1:3" ht="18" customHeight="1">
      <c r="A248" s="233" t="s">
        <v>477</v>
      </c>
      <c r="B248" s="234" t="s">
        <v>1542</v>
      </c>
      <c r="C248" s="235">
        <v>12300</v>
      </c>
    </row>
    <row r="249" spans="1:3" ht="18" customHeight="1">
      <c r="A249" s="236" t="s">
        <v>479</v>
      </c>
      <c r="B249" s="237" t="s">
        <v>1543</v>
      </c>
      <c r="C249" s="238">
        <v>8174</v>
      </c>
    </row>
    <row r="250" spans="1:3" ht="18" customHeight="1">
      <c r="A250" s="236" t="s">
        <v>481</v>
      </c>
      <c r="B250" s="237" t="s">
        <v>1544</v>
      </c>
      <c r="C250" s="238">
        <v>3966</v>
      </c>
    </row>
    <row r="251" spans="1:3" ht="18" customHeight="1">
      <c r="A251" s="236" t="s">
        <v>483</v>
      </c>
      <c r="B251" s="237" t="s">
        <v>1545</v>
      </c>
      <c r="C251" s="238">
        <v>0</v>
      </c>
    </row>
    <row r="252" spans="1:3" ht="18" customHeight="1">
      <c r="A252" s="236" t="s">
        <v>485</v>
      </c>
      <c r="B252" s="237" t="s">
        <v>1546</v>
      </c>
      <c r="C252" s="238">
        <v>160</v>
      </c>
    </row>
    <row r="253" spans="1:3" ht="18" customHeight="1">
      <c r="A253" s="233" t="s">
        <v>487</v>
      </c>
      <c r="B253" s="234" t="s">
        <v>1547</v>
      </c>
      <c r="C253" s="235">
        <v>1254</v>
      </c>
    </row>
    <row r="254" spans="1:3" ht="18" customHeight="1">
      <c r="A254" s="236" t="s">
        <v>489</v>
      </c>
      <c r="B254" s="237" t="s">
        <v>1548</v>
      </c>
      <c r="C254" s="238">
        <v>0</v>
      </c>
    </row>
    <row r="255" spans="1:3" ht="18" customHeight="1">
      <c r="A255" s="236" t="s">
        <v>491</v>
      </c>
      <c r="B255" s="237" t="s">
        <v>1549</v>
      </c>
      <c r="C255" s="238">
        <v>1254</v>
      </c>
    </row>
    <row r="256" spans="1:3" ht="18" customHeight="1">
      <c r="A256" s="233" t="s">
        <v>493</v>
      </c>
      <c r="B256" s="234" t="s">
        <v>1550</v>
      </c>
      <c r="C256" s="235">
        <v>4156</v>
      </c>
    </row>
    <row r="257" spans="1:3" ht="18" customHeight="1">
      <c r="A257" s="236" t="s">
        <v>495</v>
      </c>
      <c r="B257" s="237" t="s">
        <v>1551</v>
      </c>
      <c r="C257" s="238">
        <v>0</v>
      </c>
    </row>
    <row r="258" spans="1:3" ht="18" customHeight="1">
      <c r="A258" s="236" t="s">
        <v>497</v>
      </c>
      <c r="B258" s="237" t="s">
        <v>1552</v>
      </c>
      <c r="C258" s="238">
        <v>1354</v>
      </c>
    </row>
    <row r="259" spans="1:3" ht="18" customHeight="1">
      <c r="A259" s="236" t="s">
        <v>501</v>
      </c>
      <c r="B259" s="237" t="s">
        <v>1553</v>
      </c>
      <c r="C259" s="238">
        <v>61</v>
      </c>
    </row>
    <row r="260" spans="1:3" ht="18" customHeight="1">
      <c r="A260" s="236" t="s">
        <v>503</v>
      </c>
      <c r="B260" s="237" t="s">
        <v>1554</v>
      </c>
      <c r="C260" s="238">
        <v>0</v>
      </c>
    </row>
    <row r="261" spans="1:3" ht="18" customHeight="1">
      <c r="A261" s="236" t="s">
        <v>505</v>
      </c>
      <c r="B261" s="237" t="s">
        <v>1555</v>
      </c>
      <c r="C261" s="238">
        <v>900</v>
      </c>
    </row>
    <row r="262" spans="1:3" ht="18" customHeight="1">
      <c r="A262" s="236" t="s">
        <v>507</v>
      </c>
      <c r="B262" s="237" t="s">
        <v>1556</v>
      </c>
      <c r="C262" s="238">
        <v>1841</v>
      </c>
    </row>
    <row r="263" spans="1:3" ht="18" customHeight="1">
      <c r="A263" s="233" t="s">
        <v>509</v>
      </c>
      <c r="B263" s="234" t="s">
        <v>1557</v>
      </c>
      <c r="C263" s="235">
        <v>1508</v>
      </c>
    </row>
    <row r="264" spans="1:3" ht="18" customHeight="1">
      <c r="A264" s="236" t="s">
        <v>511</v>
      </c>
      <c r="B264" s="237" t="s">
        <v>1558</v>
      </c>
      <c r="C264" s="238">
        <v>1319</v>
      </c>
    </row>
    <row r="265" spans="1:3" ht="18" customHeight="1">
      <c r="A265" s="236" t="s">
        <v>513</v>
      </c>
      <c r="B265" s="237" t="s">
        <v>1559</v>
      </c>
      <c r="C265" s="238">
        <v>90</v>
      </c>
    </row>
    <row r="266" spans="1:3" ht="18" customHeight="1">
      <c r="A266" s="236" t="s">
        <v>515</v>
      </c>
      <c r="B266" s="237" t="s">
        <v>1560</v>
      </c>
      <c r="C266" s="238">
        <v>99</v>
      </c>
    </row>
    <row r="267" spans="1:3" ht="18" customHeight="1">
      <c r="A267" s="233" t="s">
        <v>517</v>
      </c>
      <c r="B267" s="234" t="s">
        <v>1561</v>
      </c>
      <c r="C267" s="235">
        <v>5808</v>
      </c>
    </row>
    <row r="268" spans="1:3" ht="18" customHeight="1">
      <c r="A268" s="236" t="s">
        <v>519</v>
      </c>
      <c r="B268" s="237" t="s">
        <v>1562</v>
      </c>
      <c r="C268" s="238">
        <v>1337</v>
      </c>
    </row>
    <row r="269" spans="1:3" ht="18" customHeight="1">
      <c r="A269" s="236" t="s">
        <v>521</v>
      </c>
      <c r="B269" s="237" t="s">
        <v>1563</v>
      </c>
      <c r="C269" s="238">
        <v>3457</v>
      </c>
    </row>
    <row r="270" spans="1:3" ht="18" customHeight="1">
      <c r="A270" s="236" t="s">
        <v>523</v>
      </c>
      <c r="B270" s="237" t="s">
        <v>1564</v>
      </c>
      <c r="C270" s="238">
        <v>785</v>
      </c>
    </row>
    <row r="271" spans="1:3" ht="18" customHeight="1">
      <c r="A271" s="236" t="s">
        <v>525</v>
      </c>
      <c r="B271" s="237" t="s">
        <v>1565</v>
      </c>
      <c r="C271" s="238">
        <v>99</v>
      </c>
    </row>
    <row r="272" spans="1:3" ht="18" customHeight="1">
      <c r="A272" s="236" t="s">
        <v>527</v>
      </c>
      <c r="B272" s="237" t="s">
        <v>1566</v>
      </c>
      <c r="C272" s="238">
        <v>130</v>
      </c>
    </row>
    <row r="273" spans="1:3" ht="18" customHeight="1">
      <c r="A273" s="233" t="s">
        <v>529</v>
      </c>
      <c r="B273" s="234" t="s">
        <v>1567</v>
      </c>
      <c r="C273" s="235">
        <v>7777</v>
      </c>
    </row>
    <row r="274" spans="1:3" ht="18" customHeight="1">
      <c r="A274" s="236" t="s">
        <v>531</v>
      </c>
      <c r="B274" s="237" t="s">
        <v>1342</v>
      </c>
      <c r="C274" s="238">
        <v>433</v>
      </c>
    </row>
    <row r="275" spans="1:3" ht="18" customHeight="1">
      <c r="A275" s="236" t="s">
        <v>532</v>
      </c>
      <c r="B275" s="237" t="s">
        <v>1529</v>
      </c>
      <c r="C275" s="238">
        <v>10</v>
      </c>
    </row>
    <row r="276" spans="1:3" ht="18" customHeight="1">
      <c r="A276" s="236" t="s">
        <v>533</v>
      </c>
      <c r="B276" s="237" t="s">
        <v>1568</v>
      </c>
      <c r="C276" s="238">
        <v>504</v>
      </c>
    </row>
    <row r="277" spans="1:3" ht="18" customHeight="1">
      <c r="A277" s="236" t="s">
        <v>535</v>
      </c>
      <c r="B277" s="237" t="s">
        <v>1569</v>
      </c>
      <c r="C277" s="238">
        <v>306</v>
      </c>
    </row>
    <row r="278" spans="1:3" ht="18" customHeight="1">
      <c r="A278" s="236" t="s">
        <v>537</v>
      </c>
      <c r="B278" s="237" t="s">
        <v>1570</v>
      </c>
      <c r="C278" s="238">
        <v>50</v>
      </c>
    </row>
    <row r="279" spans="1:3" ht="18" customHeight="1">
      <c r="A279" s="236" t="s">
        <v>539</v>
      </c>
      <c r="B279" s="237" t="s">
        <v>1571</v>
      </c>
      <c r="C279" s="238">
        <v>5904</v>
      </c>
    </row>
    <row r="280" spans="1:3" ht="18" customHeight="1">
      <c r="A280" s="236" t="s">
        <v>541</v>
      </c>
      <c r="B280" s="237" t="s">
        <v>1572</v>
      </c>
      <c r="C280" s="238">
        <v>570</v>
      </c>
    </row>
    <row r="281" spans="1:3" ht="18" customHeight="1">
      <c r="A281" s="233" t="s">
        <v>543</v>
      </c>
      <c r="B281" s="234" t="s">
        <v>1573</v>
      </c>
      <c r="C281" s="235">
        <v>282</v>
      </c>
    </row>
    <row r="282" spans="1:3" ht="18" customHeight="1">
      <c r="A282" s="236" t="s">
        <v>545</v>
      </c>
      <c r="B282" s="237" t="s">
        <v>1342</v>
      </c>
      <c r="C282" s="238">
        <v>186</v>
      </c>
    </row>
    <row r="283" spans="1:3" ht="18" customHeight="1">
      <c r="A283" s="236" t="s">
        <v>546</v>
      </c>
      <c r="B283" s="237" t="s">
        <v>1574</v>
      </c>
      <c r="C283" s="238">
        <v>96</v>
      </c>
    </row>
    <row r="284" spans="1:3" ht="18" customHeight="1">
      <c r="A284" s="233" t="s">
        <v>548</v>
      </c>
      <c r="B284" s="234" t="s">
        <v>1575</v>
      </c>
      <c r="C284" s="235">
        <v>16130</v>
      </c>
    </row>
    <row r="285" spans="1:3" ht="18" customHeight="1">
      <c r="A285" s="236" t="s">
        <v>550</v>
      </c>
      <c r="B285" s="237" t="s">
        <v>1576</v>
      </c>
      <c r="C285" s="238">
        <v>551</v>
      </c>
    </row>
    <row r="286" spans="1:3" ht="18" customHeight="1">
      <c r="A286" s="236" t="s">
        <v>552</v>
      </c>
      <c r="B286" s="237" t="s">
        <v>1577</v>
      </c>
      <c r="C286" s="238">
        <v>15579</v>
      </c>
    </row>
    <row r="287" spans="1:3" ht="18" customHeight="1">
      <c r="A287" s="233" t="s">
        <v>554</v>
      </c>
      <c r="B287" s="234" t="s">
        <v>1578</v>
      </c>
      <c r="C287" s="235">
        <v>700</v>
      </c>
    </row>
    <row r="288" spans="1:3" ht="18" customHeight="1">
      <c r="A288" s="236" t="s">
        <v>556</v>
      </c>
      <c r="B288" s="237" t="s">
        <v>1579</v>
      </c>
      <c r="C288" s="238">
        <v>500</v>
      </c>
    </row>
    <row r="289" spans="1:3" ht="18" customHeight="1">
      <c r="A289" s="236" t="s">
        <v>558</v>
      </c>
      <c r="B289" s="237" t="s">
        <v>1580</v>
      </c>
      <c r="C289" s="238">
        <v>200</v>
      </c>
    </row>
    <row r="290" spans="1:3" ht="18" customHeight="1">
      <c r="A290" s="233" t="s">
        <v>560</v>
      </c>
      <c r="B290" s="234" t="s">
        <v>1581</v>
      </c>
      <c r="C290" s="235">
        <v>810</v>
      </c>
    </row>
    <row r="291" spans="1:3" ht="18" customHeight="1">
      <c r="A291" s="236" t="s">
        <v>562</v>
      </c>
      <c r="B291" s="237" t="s">
        <v>1582</v>
      </c>
      <c r="C291" s="238">
        <v>810</v>
      </c>
    </row>
    <row r="292" spans="1:3" ht="18" customHeight="1">
      <c r="A292" s="233" t="s">
        <v>564</v>
      </c>
      <c r="B292" s="234" t="s">
        <v>1583</v>
      </c>
      <c r="C292" s="235">
        <v>790</v>
      </c>
    </row>
    <row r="293" spans="1:3" ht="18" customHeight="1">
      <c r="A293" s="236" t="s">
        <v>566</v>
      </c>
      <c r="B293" s="237" t="s">
        <v>1584</v>
      </c>
      <c r="C293" s="238">
        <v>790</v>
      </c>
    </row>
    <row r="294" spans="1:3" ht="18" customHeight="1">
      <c r="A294" s="233" t="s">
        <v>568</v>
      </c>
      <c r="B294" s="234" t="s">
        <v>1585</v>
      </c>
      <c r="C294" s="235">
        <v>28383</v>
      </c>
    </row>
    <row r="295" spans="1:3" ht="18" customHeight="1">
      <c r="A295" s="236" t="s">
        <v>570</v>
      </c>
      <c r="B295" s="237" t="s">
        <v>1586</v>
      </c>
      <c r="C295" s="238">
        <v>28383</v>
      </c>
    </row>
    <row r="296" spans="1:3" ht="18" customHeight="1">
      <c r="A296" s="233" t="s">
        <v>574</v>
      </c>
      <c r="B296" s="234" t="s">
        <v>1587</v>
      </c>
      <c r="C296" s="235">
        <v>8643</v>
      </c>
    </row>
    <row r="297" spans="1:3" ht="18" customHeight="1">
      <c r="A297" s="148" t="s">
        <v>576</v>
      </c>
      <c r="B297" s="239" t="s">
        <v>1588</v>
      </c>
      <c r="C297" s="238">
        <v>8643</v>
      </c>
    </row>
    <row r="298" spans="1:3" ht="18" customHeight="1">
      <c r="A298" s="233" t="s">
        <v>578</v>
      </c>
      <c r="B298" s="234" t="s">
        <v>1589</v>
      </c>
      <c r="C298" s="235">
        <v>416</v>
      </c>
    </row>
    <row r="299" spans="1:3" ht="18" customHeight="1">
      <c r="A299" s="236" t="s">
        <v>580</v>
      </c>
      <c r="B299" s="237" t="s">
        <v>1342</v>
      </c>
      <c r="C299" s="238">
        <v>338</v>
      </c>
    </row>
    <row r="300" spans="1:3" ht="18" customHeight="1">
      <c r="A300" s="236" t="s">
        <v>581</v>
      </c>
      <c r="B300" s="237" t="s">
        <v>1590</v>
      </c>
      <c r="C300" s="238">
        <v>70</v>
      </c>
    </row>
    <row r="301" spans="1:3" ht="18" customHeight="1">
      <c r="A301" s="236" t="s">
        <v>1591</v>
      </c>
      <c r="B301" s="237" t="s">
        <v>1592</v>
      </c>
      <c r="C301" s="238">
        <v>8</v>
      </c>
    </row>
    <row r="302" spans="1:3" ht="18" customHeight="1">
      <c r="A302" s="233" t="s">
        <v>583</v>
      </c>
      <c r="B302" s="234" t="s">
        <v>1593</v>
      </c>
      <c r="C302" s="235">
        <v>9873</v>
      </c>
    </row>
    <row r="303" spans="1:3" ht="18" customHeight="1">
      <c r="A303" s="236" t="s">
        <v>585</v>
      </c>
      <c r="B303" s="237" t="s">
        <v>1594</v>
      </c>
      <c r="C303" s="238">
        <v>9873</v>
      </c>
    </row>
    <row r="304" spans="1:3" ht="18" customHeight="1">
      <c r="A304" s="233" t="s">
        <v>586</v>
      </c>
      <c r="B304" s="234" t="s">
        <v>1595</v>
      </c>
      <c r="C304" s="235">
        <v>137262</v>
      </c>
    </row>
    <row r="305" spans="1:3" ht="18" customHeight="1">
      <c r="A305" s="233" t="s">
        <v>588</v>
      </c>
      <c r="B305" s="234" t="s">
        <v>1596</v>
      </c>
      <c r="C305" s="235">
        <v>1958</v>
      </c>
    </row>
    <row r="306" spans="1:3" ht="18" customHeight="1">
      <c r="A306" s="236" t="s">
        <v>590</v>
      </c>
      <c r="B306" s="237" t="s">
        <v>1342</v>
      </c>
      <c r="C306" s="238">
        <v>1432</v>
      </c>
    </row>
    <row r="307" spans="1:3" ht="18" customHeight="1">
      <c r="A307" s="236" t="s">
        <v>591</v>
      </c>
      <c r="B307" s="237" t="s">
        <v>1597</v>
      </c>
      <c r="C307" s="238">
        <v>526</v>
      </c>
    </row>
    <row r="308" spans="1:3" ht="18" customHeight="1">
      <c r="A308" s="233" t="s">
        <v>593</v>
      </c>
      <c r="B308" s="234" t="s">
        <v>1598</v>
      </c>
      <c r="C308" s="235">
        <v>6603</v>
      </c>
    </row>
    <row r="309" spans="1:3" ht="18" customHeight="1">
      <c r="A309" s="236" t="s">
        <v>595</v>
      </c>
      <c r="B309" s="237" t="s">
        <v>1599</v>
      </c>
      <c r="C309" s="238">
        <v>3233</v>
      </c>
    </row>
    <row r="310" spans="1:3" ht="18" customHeight="1">
      <c r="A310" s="236" t="s">
        <v>597</v>
      </c>
      <c r="B310" s="237" t="s">
        <v>1600</v>
      </c>
      <c r="C310" s="238">
        <v>2550</v>
      </c>
    </row>
    <row r="311" spans="1:3" ht="18" customHeight="1">
      <c r="A311" s="236" t="s">
        <v>599</v>
      </c>
      <c r="B311" s="237" t="s">
        <v>1601</v>
      </c>
      <c r="C311" s="238">
        <v>20</v>
      </c>
    </row>
    <row r="312" spans="1:3" ht="18" customHeight="1">
      <c r="A312" s="236" t="s">
        <v>601</v>
      </c>
      <c r="B312" s="237" t="s">
        <v>1602</v>
      </c>
      <c r="C312" s="238">
        <v>800</v>
      </c>
    </row>
    <row r="313" spans="1:3" ht="18" customHeight="1">
      <c r="A313" s="233" t="s">
        <v>603</v>
      </c>
      <c r="B313" s="234" t="s">
        <v>1603</v>
      </c>
      <c r="C313" s="235">
        <v>17418</v>
      </c>
    </row>
    <row r="314" spans="1:3" ht="18" customHeight="1">
      <c r="A314" s="236" t="s">
        <v>605</v>
      </c>
      <c r="B314" s="237" t="s">
        <v>1604</v>
      </c>
      <c r="C314" s="238">
        <v>17238</v>
      </c>
    </row>
    <row r="315" spans="1:3" ht="18" customHeight="1">
      <c r="A315" s="236" t="s">
        <v>607</v>
      </c>
      <c r="B315" s="237" t="s">
        <v>1605</v>
      </c>
      <c r="C315" s="238">
        <v>180</v>
      </c>
    </row>
    <row r="316" spans="1:3" ht="18" customHeight="1">
      <c r="A316" s="233" t="s">
        <v>609</v>
      </c>
      <c r="B316" s="234" t="s">
        <v>1606</v>
      </c>
      <c r="C316" s="235">
        <v>29281</v>
      </c>
    </row>
    <row r="317" spans="1:3" ht="18" customHeight="1">
      <c r="A317" s="236" t="s">
        <v>611</v>
      </c>
      <c r="B317" s="237" t="s">
        <v>1607</v>
      </c>
      <c r="C317" s="238">
        <v>1561</v>
      </c>
    </row>
    <row r="318" spans="1:3" ht="18" customHeight="1">
      <c r="A318" s="236" t="s">
        <v>613</v>
      </c>
      <c r="B318" s="237" t="s">
        <v>1608</v>
      </c>
      <c r="C318" s="238">
        <v>1143</v>
      </c>
    </row>
    <row r="319" spans="1:3" ht="18" customHeight="1">
      <c r="A319" s="236" t="s">
        <v>615</v>
      </c>
      <c r="B319" s="237" t="s">
        <v>1609</v>
      </c>
      <c r="C319" s="238">
        <v>1383</v>
      </c>
    </row>
    <row r="320" spans="1:3" ht="18" customHeight="1">
      <c r="A320" s="236" t="s">
        <v>617</v>
      </c>
      <c r="B320" s="237" t="s">
        <v>1610</v>
      </c>
      <c r="C320" s="238">
        <v>1011</v>
      </c>
    </row>
    <row r="321" spans="1:3" ht="18" customHeight="1">
      <c r="A321" s="236" t="s">
        <v>619</v>
      </c>
      <c r="B321" s="237" t="s">
        <v>1611</v>
      </c>
      <c r="C321" s="238">
        <v>552</v>
      </c>
    </row>
    <row r="322" spans="1:3" ht="18" customHeight="1">
      <c r="A322" s="236" t="s">
        <v>621</v>
      </c>
      <c r="B322" s="237" t="s">
        <v>1612</v>
      </c>
      <c r="C322" s="238">
        <v>3472</v>
      </c>
    </row>
    <row r="323" spans="1:3" ht="18" customHeight="1">
      <c r="A323" s="236" t="s">
        <v>623</v>
      </c>
      <c r="B323" s="237" t="s">
        <v>1613</v>
      </c>
      <c r="C323" s="238">
        <v>6280</v>
      </c>
    </row>
    <row r="324" spans="1:3" ht="18" customHeight="1">
      <c r="A324" s="236" t="s">
        <v>625</v>
      </c>
      <c r="B324" s="237" t="s">
        <v>1614</v>
      </c>
      <c r="C324" s="238">
        <v>1640</v>
      </c>
    </row>
    <row r="325" spans="1:3" ht="18" customHeight="1">
      <c r="A325" s="236" t="s">
        <v>627</v>
      </c>
      <c r="B325" s="237" t="s">
        <v>1615</v>
      </c>
      <c r="C325" s="238">
        <v>12036</v>
      </c>
    </row>
    <row r="326" spans="1:3" ht="18" customHeight="1">
      <c r="A326" s="236" t="s">
        <v>629</v>
      </c>
      <c r="B326" s="237" t="s">
        <v>1616</v>
      </c>
      <c r="C326" s="238">
        <v>203</v>
      </c>
    </row>
    <row r="327" spans="1:3" ht="18" customHeight="1">
      <c r="A327" s="233" t="s">
        <v>631</v>
      </c>
      <c r="B327" s="234" t="s">
        <v>1617</v>
      </c>
      <c r="C327" s="235">
        <v>300</v>
      </c>
    </row>
    <row r="328" spans="1:3" ht="18" customHeight="1">
      <c r="A328" s="236" t="s">
        <v>633</v>
      </c>
      <c r="B328" s="237" t="s">
        <v>1618</v>
      </c>
      <c r="C328" s="238">
        <v>300</v>
      </c>
    </row>
    <row r="329" spans="1:3" ht="18" customHeight="1">
      <c r="A329" s="233" t="s">
        <v>635</v>
      </c>
      <c r="B329" s="234" t="s">
        <v>1619</v>
      </c>
      <c r="C329" s="235">
        <v>1051</v>
      </c>
    </row>
    <row r="330" spans="1:3" ht="18" customHeight="1">
      <c r="A330" s="236" t="s">
        <v>637</v>
      </c>
      <c r="B330" s="237" t="s">
        <v>1620</v>
      </c>
      <c r="C330" s="238">
        <v>0</v>
      </c>
    </row>
    <row r="331" spans="1:3" ht="18" customHeight="1">
      <c r="A331" s="236" t="s">
        <v>639</v>
      </c>
      <c r="B331" s="237" t="s">
        <v>1621</v>
      </c>
      <c r="C331" s="238">
        <v>980</v>
      </c>
    </row>
    <row r="332" spans="1:3" ht="18" customHeight="1">
      <c r="A332" s="236" t="s">
        <v>641</v>
      </c>
      <c r="B332" s="237" t="s">
        <v>1622</v>
      </c>
      <c r="C332" s="238">
        <v>71</v>
      </c>
    </row>
    <row r="333" spans="1:3" ht="18" customHeight="1">
      <c r="A333" s="233" t="s">
        <v>643</v>
      </c>
      <c r="B333" s="234" t="s">
        <v>1623</v>
      </c>
      <c r="C333" s="235">
        <v>5620</v>
      </c>
    </row>
    <row r="334" spans="1:3" ht="18" customHeight="1">
      <c r="A334" s="236" t="s">
        <v>645</v>
      </c>
      <c r="B334" s="237" t="s">
        <v>1624</v>
      </c>
      <c r="C334" s="238">
        <v>661</v>
      </c>
    </row>
    <row r="335" spans="1:3" ht="18" customHeight="1">
      <c r="A335" s="236" t="s">
        <v>647</v>
      </c>
      <c r="B335" s="237" t="s">
        <v>1625</v>
      </c>
      <c r="C335" s="238">
        <v>883</v>
      </c>
    </row>
    <row r="336" spans="1:3" ht="18" customHeight="1">
      <c r="A336" s="236" t="s">
        <v>649</v>
      </c>
      <c r="B336" s="237" t="s">
        <v>1626</v>
      </c>
      <c r="C336" s="238">
        <v>2125</v>
      </c>
    </row>
    <row r="337" spans="1:3" ht="18" customHeight="1">
      <c r="A337" s="236" t="s">
        <v>651</v>
      </c>
      <c r="B337" s="237" t="s">
        <v>1627</v>
      </c>
      <c r="C337" s="238">
        <v>1951</v>
      </c>
    </row>
    <row r="338" spans="1:3" ht="18" customHeight="1">
      <c r="A338" s="233" t="s">
        <v>653</v>
      </c>
      <c r="B338" s="234" t="s">
        <v>1628</v>
      </c>
      <c r="C338" s="235">
        <v>60744</v>
      </c>
    </row>
    <row r="339" spans="1:3" ht="18" customHeight="1">
      <c r="A339" s="236" t="s">
        <v>655</v>
      </c>
      <c r="B339" s="237" t="s">
        <v>1629</v>
      </c>
      <c r="C339" s="238">
        <v>60744</v>
      </c>
    </row>
    <row r="340" spans="1:3" ht="18" customHeight="1">
      <c r="A340" s="233" t="s">
        <v>657</v>
      </c>
      <c r="B340" s="234" t="s">
        <v>1630</v>
      </c>
      <c r="C340" s="235">
        <v>9100</v>
      </c>
    </row>
    <row r="341" spans="1:3" ht="18" customHeight="1">
      <c r="A341" s="148" t="s">
        <v>659</v>
      </c>
      <c r="B341" s="239" t="s">
        <v>1631</v>
      </c>
      <c r="C341" s="238">
        <v>9100</v>
      </c>
    </row>
    <row r="342" spans="1:3" ht="18" customHeight="1">
      <c r="A342" s="148" t="s">
        <v>661</v>
      </c>
      <c r="B342" s="239" t="s">
        <v>1632</v>
      </c>
      <c r="C342" s="238">
        <v>0</v>
      </c>
    </row>
    <row r="343" spans="1:3" ht="18" customHeight="1">
      <c r="A343" s="145" t="s">
        <v>663</v>
      </c>
      <c r="B343" s="240" t="s">
        <v>1633</v>
      </c>
      <c r="C343" s="235">
        <v>349</v>
      </c>
    </row>
    <row r="344" spans="1:3" ht="18" customHeight="1">
      <c r="A344" s="148" t="s">
        <v>665</v>
      </c>
      <c r="B344" s="239" t="s">
        <v>1634</v>
      </c>
      <c r="C344" s="238">
        <v>349</v>
      </c>
    </row>
    <row r="345" spans="1:3" ht="18" customHeight="1">
      <c r="A345" s="145" t="s">
        <v>667</v>
      </c>
      <c r="B345" s="240" t="s">
        <v>1635</v>
      </c>
      <c r="C345" s="235">
        <v>2260</v>
      </c>
    </row>
    <row r="346" spans="1:3" ht="18" customHeight="1">
      <c r="A346" s="236" t="s">
        <v>669</v>
      </c>
      <c r="B346" s="241" t="s">
        <v>1342</v>
      </c>
      <c r="C346" s="238">
        <v>505</v>
      </c>
    </row>
    <row r="347" spans="1:3" ht="18" customHeight="1">
      <c r="A347" s="236" t="s">
        <v>670</v>
      </c>
      <c r="B347" s="237" t="s">
        <v>1370</v>
      </c>
      <c r="C347" s="238">
        <v>1579</v>
      </c>
    </row>
    <row r="348" spans="1:3" ht="18" customHeight="1">
      <c r="A348" s="236" t="s">
        <v>671</v>
      </c>
      <c r="B348" s="237" t="s">
        <v>1636</v>
      </c>
      <c r="C348" s="238">
        <v>0</v>
      </c>
    </row>
    <row r="349" spans="1:3" ht="18" customHeight="1">
      <c r="A349" s="236" t="s">
        <v>673</v>
      </c>
      <c r="B349" s="237" t="s">
        <v>1348</v>
      </c>
      <c r="C349" s="238">
        <v>46</v>
      </c>
    </row>
    <row r="350" spans="1:3" ht="18" customHeight="1">
      <c r="A350" s="236" t="s">
        <v>674</v>
      </c>
      <c r="B350" s="237" t="s">
        <v>1637</v>
      </c>
      <c r="C350" s="238">
        <v>130</v>
      </c>
    </row>
    <row r="351" spans="1:3" ht="18" customHeight="1">
      <c r="A351" s="233" t="s">
        <v>679</v>
      </c>
      <c r="B351" s="234" t="s">
        <v>1638</v>
      </c>
      <c r="C351" s="235">
        <v>2578</v>
      </c>
    </row>
    <row r="352" spans="1:3" ht="18" customHeight="1">
      <c r="A352" s="236" t="s">
        <v>681</v>
      </c>
      <c r="B352" s="237" t="s">
        <v>1639</v>
      </c>
      <c r="C352" s="238">
        <v>2578</v>
      </c>
    </row>
    <row r="353" spans="1:3" ht="18" customHeight="1">
      <c r="A353" s="233" t="s">
        <v>682</v>
      </c>
      <c r="B353" s="234" t="s">
        <v>1640</v>
      </c>
      <c r="C353" s="235">
        <v>11459</v>
      </c>
    </row>
    <row r="354" spans="1:3" ht="18" customHeight="1">
      <c r="A354" s="233" t="s">
        <v>684</v>
      </c>
      <c r="B354" s="234" t="s">
        <v>1641</v>
      </c>
      <c r="C354" s="235">
        <v>3129</v>
      </c>
    </row>
    <row r="355" spans="1:3" ht="18" customHeight="1">
      <c r="A355" s="148" t="s">
        <v>686</v>
      </c>
      <c r="B355" s="239" t="s">
        <v>1342</v>
      </c>
      <c r="C355" s="238">
        <v>2629</v>
      </c>
    </row>
    <row r="356" spans="1:3" ht="18" customHeight="1">
      <c r="A356" s="236" t="s">
        <v>687</v>
      </c>
      <c r="B356" s="237" t="s">
        <v>1356</v>
      </c>
      <c r="C356" s="238">
        <v>0</v>
      </c>
    </row>
    <row r="357" spans="1:3" ht="18" customHeight="1">
      <c r="A357" s="236" t="s">
        <v>688</v>
      </c>
      <c r="B357" s="237" t="s">
        <v>1642</v>
      </c>
      <c r="C357" s="238">
        <v>0</v>
      </c>
    </row>
    <row r="358" spans="1:3" ht="18" customHeight="1">
      <c r="A358" s="236" t="s">
        <v>690</v>
      </c>
      <c r="B358" s="237" t="s">
        <v>1643</v>
      </c>
      <c r="C358" s="238">
        <v>500</v>
      </c>
    </row>
    <row r="359" spans="1:3" ht="18" customHeight="1">
      <c r="A359" s="233" t="s">
        <v>692</v>
      </c>
      <c r="B359" s="234" t="s">
        <v>1644</v>
      </c>
      <c r="C359" s="235">
        <v>4021</v>
      </c>
    </row>
    <row r="360" spans="1:3" ht="18" customHeight="1">
      <c r="A360" s="236" t="s">
        <v>694</v>
      </c>
      <c r="B360" s="237" t="s">
        <v>1645</v>
      </c>
      <c r="C360" s="238">
        <v>276</v>
      </c>
    </row>
    <row r="361" spans="1:3" ht="18" customHeight="1">
      <c r="A361" s="236" t="s">
        <v>1646</v>
      </c>
      <c r="B361" s="237" t="s">
        <v>1647</v>
      </c>
      <c r="C361" s="238">
        <v>3745</v>
      </c>
    </row>
    <row r="362" spans="1:3" ht="18" customHeight="1">
      <c r="A362" s="236" t="s">
        <v>696</v>
      </c>
      <c r="B362" s="237" t="s">
        <v>1648</v>
      </c>
      <c r="C362" s="238">
        <v>0</v>
      </c>
    </row>
    <row r="363" spans="1:3" ht="18" customHeight="1">
      <c r="A363" s="233" t="s">
        <v>698</v>
      </c>
      <c r="B363" s="234" t="s">
        <v>1649</v>
      </c>
      <c r="C363" s="235">
        <v>1081</v>
      </c>
    </row>
    <row r="364" spans="1:3" ht="18" customHeight="1">
      <c r="A364" s="236" t="s">
        <v>700</v>
      </c>
      <c r="B364" s="237" t="s">
        <v>1650</v>
      </c>
      <c r="C364" s="238">
        <v>1081</v>
      </c>
    </row>
    <row r="365" spans="1:3" ht="18" customHeight="1">
      <c r="A365" s="148" t="s">
        <v>702</v>
      </c>
      <c r="B365" s="239" t="s">
        <v>1651</v>
      </c>
      <c r="C365" s="238">
        <v>0</v>
      </c>
    </row>
    <row r="366" spans="1:3" ht="18" customHeight="1">
      <c r="A366" s="236" t="s">
        <v>704</v>
      </c>
      <c r="B366" s="237" t="s">
        <v>1652</v>
      </c>
      <c r="C366" s="238">
        <v>0</v>
      </c>
    </row>
    <row r="367" spans="1:3" ht="18" customHeight="1">
      <c r="A367" s="233" t="s">
        <v>706</v>
      </c>
      <c r="B367" s="234" t="s">
        <v>1653</v>
      </c>
      <c r="C367" s="235">
        <v>0</v>
      </c>
    </row>
    <row r="368" spans="1:3" ht="18" customHeight="1">
      <c r="A368" s="236" t="s">
        <v>708</v>
      </c>
      <c r="B368" s="237" t="s">
        <v>1654</v>
      </c>
      <c r="C368" s="238">
        <v>0</v>
      </c>
    </row>
    <row r="369" spans="1:3" ht="18" customHeight="1">
      <c r="A369" s="236" t="s">
        <v>710</v>
      </c>
      <c r="B369" s="237" t="s">
        <v>1655</v>
      </c>
      <c r="C369" s="238">
        <v>0</v>
      </c>
    </row>
    <row r="370" spans="1:3" ht="18" customHeight="1">
      <c r="A370" s="233" t="s">
        <v>712</v>
      </c>
      <c r="B370" s="234" t="s">
        <v>1656</v>
      </c>
      <c r="C370" s="235">
        <v>0</v>
      </c>
    </row>
    <row r="371" spans="1:3" ht="18" customHeight="1">
      <c r="A371" s="236" t="s">
        <v>714</v>
      </c>
      <c r="B371" s="237" t="s">
        <v>1657</v>
      </c>
      <c r="C371" s="238">
        <v>0</v>
      </c>
    </row>
    <row r="372" spans="1:3" ht="18" customHeight="1">
      <c r="A372" s="145" t="s">
        <v>716</v>
      </c>
      <c r="B372" s="240" t="s">
        <v>1658</v>
      </c>
      <c r="C372" s="235">
        <v>25</v>
      </c>
    </row>
    <row r="373" spans="1:3" ht="18" customHeight="1">
      <c r="A373" s="236" t="s">
        <v>718</v>
      </c>
      <c r="B373" s="237" t="s">
        <v>1659</v>
      </c>
      <c r="C373" s="238">
        <v>0</v>
      </c>
    </row>
    <row r="374" spans="1:3" ht="18" customHeight="1">
      <c r="A374" s="236" t="s">
        <v>722</v>
      </c>
      <c r="B374" s="237" t="s">
        <v>1660</v>
      </c>
      <c r="C374" s="238">
        <v>25</v>
      </c>
    </row>
    <row r="375" spans="1:3" ht="18" customHeight="1">
      <c r="A375" s="233" t="s">
        <v>724</v>
      </c>
      <c r="B375" s="234" t="s">
        <v>1661</v>
      </c>
      <c r="C375" s="235">
        <v>0</v>
      </c>
    </row>
    <row r="376" spans="1:3" ht="18" customHeight="1">
      <c r="A376" s="236" t="s">
        <v>726</v>
      </c>
      <c r="B376" s="237" t="s">
        <v>1662</v>
      </c>
      <c r="C376" s="238">
        <v>0</v>
      </c>
    </row>
    <row r="377" spans="1:3" ht="18" customHeight="1">
      <c r="A377" s="233" t="s">
        <v>727</v>
      </c>
      <c r="B377" s="234" t="s">
        <v>1663</v>
      </c>
      <c r="C377" s="235">
        <v>0</v>
      </c>
    </row>
    <row r="378" spans="1:3" ht="18" customHeight="1">
      <c r="A378" s="236" t="s">
        <v>729</v>
      </c>
      <c r="B378" s="237" t="s">
        <v>1664</v>
      </c>
      <c r="C378" s="238">
        <v>0</v>
      </c>
    </row>
    <row r="379" spans="1:3" ht="18" customHeight="1">
      <c r="A379" s="233" t="s">
        <v>731</v>
      </c>
      <c r="B379" s="234" t="s">
        <v>1665</v>
      </c>
      <c r="C379" s="235">
        <v>3203</v>
      </c>
    </row>
    <row r="380" spans="1:3" ht="18" customHeight="1">
      <c r="A380" s="236" t="s">
        <v>733</v>
      </c>
      <c r="B380" s="237" t="s">
        <v>1666</v>
      </c>
      <c r="C380" s="238">
        <v>3203</v>
      </c>
    </row>
    <row r="381" spans="1:3" ht="18" customHeight="1">
      <c r="A381" s="233" t="s">
        <v>734</v>
      </c>
      <c r="B381" s="234" t="s">
        <v>1667</v>
      </c>
      <c r="C381" s="235">
        <v>117185</v>
      </c>
    </row>
    <row r="382" spans="1:3" ht="18" customHeight="1">
      <c r="A382" s="233" t="s">
        <v>736</v>
      </c>
      <c r="B382" s="234" t="s">
        <v>1668</v>
      </c>
      <c r="C382" s="235">
        <v>62101</v>
      </c>
    </row>
    <row r="383" spans="1:3" ht="18" customHeight="1">
      <c r="A383" s="236" t="s">
        <v>738</v>
      </c>
      <c r="B383" s="237" t="s">
        <v>1342</v>
      </c>
      <c r="C383" s="238">
        <v>11766</v>
      </c>
    </row>
    <row r="384" spans="1:3" ht="18" customHeight="1">
      <c r="A384" s="236" t="s">
        <v>739</v>
      </c>
      <c r="B384" s="237" t="s">
        <v>1356</v>
      </c>
      <c r="C384" s="238">
        <v>0</v>
      </c>
    </row>
    <row r="385" spans="1:3" ht="18" customHeight="1">
      <c r="A385" s="236" t="s">
        <v>1669</v>
      </c>
      <c r="B385" s="237" t="s">
        <v>1529</v>
      </c>
      <c r="C385" s="238">
        <v>0</v>
      </c>
    </row>
    <row r="386" spans="1:3" ht="18" customHeight="1">
      <c r="A386" s="236" t="s">
        <v>740</v>
      </c>
      <c r="B386" s="237" t="s">
        <v>1670</v>
      </c>
      <c r="C386" s="238">
        <v>1265</v>
      </c>
    </row>
    <row r="387" spans="1:3" ht="18" customHeight="1">
      <c r="A387" s="236" t="s">
        <v>742</v>
      </c>
      <c r="B387" s="237" t="s">
        <v>1671</v>
      </c>
      <c r="C387" s="238">
        <v>49070</v>
      </c>
    </row>
    <row r="388" spans="1:3" ht="18" customHeight="1">
      <c r="A388" s="233" t="s">
        <v>744</v>
      </c>
      <c r="B388" s="234" t="s">
        <v>1672</v>
      </c>
      <c r="C388" s="235">
        <v>0</v>
      </c>
    </row>
    <row r="389" spans="1:3" ht="18" customHeight="1">
      <c r="A389" s="236" t="s">
        <v>746</v>
      </c>
      <c r="B389" s="237" t="s">
        <v>1673</v>
      </c>
      <c r="C389" s="238">
        <v>0</v>
      </c>
    </row>
    <row r="390" spans="1:3" ht="18" customHeight="1">
      <c r="A390" s="233" t="s">
        <v>747</v>
      </c>
      <c r="B390" s="234" t="s">
        <v>1674</v>
      </c>
      <c r="C390" s="235">
        <v>39715</v>
      </c>
    </row>
    <row r="391" spans="1:3" ht="18" customHeight="1">
      <c r="A391" s="236" t="s">
        <v>749</v>
      </c>
      <c r="B391" s="237" t="s">
        <v>1675</v>
      </c>
      <c r="C391" s="238">
        <v>21113</v>
      </c>
    </row>
    <row r="392" spans="1:3" ht="18" customHeight="1">
      <c r="A392" s="236" t="s">
        <v>751</v>
      </c>
      <c r="B392" s="237" t="s">
        <v>1676</v>
      </c>
      <c r="C392" s="238">
        <v>18602</v>
      </c>
    </row>
    <row r="393" spans="1:3" ht="18" customHeight="1">
      <c r="A393" s="233" t="s">
        <v>753</v>
      </c>
      <c r="B393" s="234" t="s">
        <v>1677</v>
      </c>
      <c r="C393" s="235">
        <v>1879</v>
      </c>
    </row>
    <row r="394" spans="1:3" ht="18" customHeight="1">
      <c r="A394" s="236" t="s">
        <v>755</v>
      </c>
      <c r="B394" s="237" t="s">
        <v>1678</v>
      </c>
      <c r="C394" s="238">
        <v>1879</v>
      </c>
    </row>
    <row r="395" spans="1:3" ht="18" customHeight="1">
      <c r="A395" s="233" t="s">
        <v>756</v>
      </c>
      <c r="B395" s="234" t="s">
        <v>1679</v>
      </c>
      <c r="C395" s="235">
        <v>13490</v>
      </c>
    </row>
    <row r="396" spans="1:3" ht="18" customHeight="1">
      <c r="A396" s="236" t="s">
        <v>758</v>
      </c>
      <c r="B396" s="237" t="s">
        <v>1680</v>
      </c>
      <c r="C396" s="238">
        <v>13490</v>
      </c>
    </row>
    <row r="397" spans="1:3" ht="18" customHeight="1">
      <c r="A397" s="233" t="s">
        <v>759</v>
      </c>
      <c r="B397" s="234" t="s">
        <v>1681</v>
      </c>
      <c r="C397" s="235">
        <v>41350</v>
      </c>
    </row>
    <row r="398" spans="1:3" ht="18" customHeight="1">
      <c r="A398" s="233" t="s">
        <v>761</v>
      </c>
      <c r="B398" s="234" t="s">
        <v>1682</v>
      </c>
      <c r="C398" s="235">
        <v>14609</v>
      </c>
    </row>
    <row r="399" spans="1:3" ht="18" customHeight="1">
      <c r="A399" s="236" t="s">
        <v>763</v>
      </c>
      <c r="B399" s="237" t="s">
        <v>1342</v>
      </c>
      <c r="C399" s="238">
        <v>3378</v>
      </c>
    </row>
    <row r="400" spans="1:3" ht="18" customHeight="1">
      <c r="A400" s="236" t="s">
        <v>764</v>
      </c>
      <c r="B400" s="237" t="s">
        <v>1348</v>
      </c>
      <c r="C400" s="238">
        <v>65</v>
      </c>
    </row>
    <row r="401" spans="1:3" ht="18" customHeight="1">
      <c r="A401" s="236" t="s">
        <v>765</v>
      </c>
      <c r="B401" s="237" t="s">
        <v>1683</v>
      </c>
      <c r="C401" s="238">
        <v>170</v>
      </c>
    </row>
    <row r="402" spans="1:3" ht="18" customHeight="1">
      <c r="A402" s="236" t="s">
        <v>767</v>
      </c>
      <c r="B402" s="237" t="s">
        <v>1684</v>
      </c>
      <c r="C402" s="238">
        <v>921</v>
      </c>
    </row>
    <row r="403" spans="1:3" ht="18" customHeight="1">
      <c r="A403" s="236" t="s">
        <v>769</v>
      </c>
      <c r="B403" s="237" t="s">
        <v>1685</v>
      </c>
      <c r="C403" s="238">
        <v>40</v>
      </c>
    </row>
    <row r="404" spans="1:3" ht="18" customHeight="1">
      <c r="A404" s="236" t="s">
        <v>771</v>
      </c>
      <c r="B404" s="237" t="s">
        <v>1686</v>
      </c>
      <c r="C404" s="238">
        <v>370</v>
      </c>
    </row>
    <row r="405" spans="1:3" ht="18" customHeight="1">
      <c r="A405" s="236" t="s">
        <v>773</v>
      </c>
      <c r="B405" s="237" t="s">
        <v>1687</v>
      </c>
      <c r="C405" s="238">
        <v>0</v>
      </c>
    </row>
    <row r="406" spans="1:3" ht="18" customHeight="1">
      <c r="A406" s="236" t="s">
        <v>775</v>
      </c>
      <c r="B406" s="237" t="s">
        <v>1688</v>
      </c>
      <c r="C406" s="238">
        <v>0</v>
      </c>
    </row>
    <row r="407" spans="1:3" ht="18" customHeight="1">
      <c r="A407" s="236" t="s">
        <v>777</v>
      </c>
      <c r="B407" s="237" t="s">
        <v>1689</v>
      </c>
      <c r="C407" s="238">
        <v>1722</v>
      </c>
    </row>
    <row r="408" spans="1:3" ht="18" customHeight="1">
      <c r="A408" s="236" t="s">
        <v>781</v>
      </c>
      <c r="B408" s="237" t="s">
        <v>1690</v>
      </c>
      <c r="C408" s="238">
        <v>100</v>
      </c>
    </row>
    <row r="409" spans="1:3" ht="18" customHeight="1">
      <c r="A409" s="236" t="s">
        <v>783</v>
      </c>
      <c r="B409" s="237" t="s">
        <v>1691</v>
      </c>
      <c r="C409" s="238">
        <v>0</v>
      </c>
    </row>
    <row r="410" spans="1:3" ht="18" customHeight="1">
      <c r="A410" s="236" t="s">
        <v>785</v>
      </c>
      <c r="B410" s="237" t="s">
        <v>1692</v>
      </c>
      <c r="C410" s="238">
        <v>420</v>
      </c>
    </row>
    <row r="411" spans="1:3" ht="18" customHeight="1">
      <c r="A411" s="236" t="s">
        <v>787</v>
      </c>
      <c r="B411" s="237" t="s">
        <v>1693</v>
      </c>
      <c r="C411" s="238">
        <v>0</v>
      </c>
    </row>
    <row r="412" spans="1:3" ht="18" customHeight="1">
      <c r="A412" s="236" t="s">
        <v>789</v>
      </c>
      <c r="B412" s="237" t="s">
        <v>1694</v>
      </c>
      <c r="C412" s="238">
        <v>0</v>
      </c>
    </row>
    <row r="413" spans="1:3" ht="18" customHeight="1">
      <c r="A413" s="236" t="s">
        <v>791</v>
      </c>
      <c r="B413" s="237" t="s">
        <v>1695</v>
      </c>
      <c r="C413" s="238">
        <v>0</v>
      </c>
    </row>
    <row r="414" spans="1:3" ht="18" customHeight="1">
      <c r="A414" s="236" t="s">
        <v>793</v>
      </c>
      <c r="B414" s="237" t="s">
        <v>1696</v>
      </c>
      <c r="C414" s="238">
        <v>7423</v>
      </c>
    </row>
    <row r="415" spans="1:3" ht="18" customHeight="1">
      <c r="A415" s="233" t="s">
        <v>795</v>
      </c>
      <c r="B415" s="234" t="s">
        <v>1697</v>
      </c>
      <c r="C415" s="235">
        <v>3919</v>
      </c>
    </row>
    <row r="416" spans="1:3" ht="18" customHeight="1">
      <c r="A416" s="236" t="s">
        <v>797</v>
      </c>
      <c r="B416" s="237" t="s">
        <v>1342</v>
      </c>
      <c r="C416" s="238">
        <v>0</v>
      </c>
    </row>
    <row r="417" spans="1:3" ht="18" customHeight="1">
      <c r="A417" s="236" t="s">
        <v>798</v>
      </c>
      <c r="B417" s="237" t="s">
        <v>1698</v>
      </c>
      <c r="C417" s="238">
        <v>1418</v>
      </c>
    </row>
    <row r="418" spans="1:3" ht="18" customHeight="1">
      <c r="A418" s="236" t="s">
        <v>800</v>
      </c>
      <c r="B418" s="237" t="s">
        <v>1699</v>
      </c>
      <c r="C418" s="238">
        <v>0</v>
      </c>
    </row>
    <row r="419" spans="1:3" ht="18" customHeight="1">
      <c r="A419" s="236" t="s">
        <v>802</v>
      </c>
      <c r="B419" s="237" t="s">
        <v>1700</v>
      </c>
      <c r="C419" s="238">
        <v>0</v>
      </c>
    </row>
    <row r="420" spans="1:3" ht="18" customHeight="1">
      <c r="A420" s="236" t="s">
        <v>804</v>
      </c>
      <c r="B420" s="237" t="s">
        <v>1701</v>
      </c>
      <c r="C420" s="238">
        <v>0</v>
      </c>
    </row>
    <row r="421" spans="1:3" ht="18" customHeight="1">
      <c r="A421" s="236" t="s">
        <v>806</v>
      </c>
      <c r="B421" s="237" t="s">
        <v>1702</v>
      </c>
      <c r="C421" s="238">
        <v>0</v>
      </c>
    </row>
    <row r="422" spans="1:3" ht="18" customHeight="1">
      <c r="A422" s="236" t="s">
        <v>808</v>
      </c>
      <c r="B422" s="237" t="s">
        <v>1703</v>
      </c>
      <c r="C422" s="238">
        <v>0</v>
      </c>
    </row>
    <row r="423" spans="1:3" ht="18" customHeight="1">
      <c r="A423" s="236" t="s">
        <v>810</v>
      </c>
      <c r="B423" s="237" t="s">
        <v>1704</v>
      </c>
      <c r="C423" s="238">
        <v>2501</v>
      </c>
    </row>
    <row r="424" spans="1:3" ht="18" customHeight="1">
      <c r="A424" s="233" t="s">
        <v>812</v>
      </c>
      <c r="B424" s="234" t="s">
        <v>1705</v>
      </c>
      <c r="C424" s="235">
        <v>18095</v>
      </c>
    </row>
    <row r="425" spans="1:3" ht="18" customHeight="1">
      <c r="A425" s="236" t="s">
        <v>814</v>
      </c>
      <c r="B425" s="237" t="s">
        <v>1342</v>
      </c>
      <c r="C425" s="238">
        <v>3058</v>
      </c>
    </row>
    <row r="426" spans="1:3" ht="18" customHeight="1">
      <c r="A426" s="236" t="s">
        <v>815</v>
      </c>
      <c r="B426" s="237" t="s">
        <v>1706</v>
      </c>
      <c r="C426" s="238">
        <v>4846</v>
      </c>
    </row>
    <row r="427" spans="1:3" ht="18" customHeight="1">
      <c r="A427" s="236" t="s">
        <v>817</v>
      </c>
      <c r="B427" s="237" t="s">
        <v>1707</v>
      </c>
      <c r="C427" s="238">
        <v>190</v>
      </c>
    </row>
    <row r="428" spans="1:3" ht="18" customHeight="1">
      <c r="A428" s="236" t="s">
        <v>819</v>
      </c>
      <c r="B428" s="237" t="s">
        <v>1708</v>
      </c>
      <c r="C428" s="238">
        <v>100</v>
      </c>
    </row>
    <row r="429" spans="1:3" ht="18" customHeight="1">
      <c r="A429" s="236" t="s">
        <v>821</v>
      </c>
      <c r="B429" s="237" t="s">
        <v>1709</v>
      </c>
      <c r="C429" s="238">
        <v>35</v>
      </c>
    </row>
    <row r="430" spans="1:3" ht="18" customHeight="1">
      <c r="A430" s="236" t="s">
        <v>823</v>
      </c>
      <c r="B430" s="237" t="s">
        <v>1710</v>
      </c>
      <c r="C430" s="238">
        <v>600</v>
      </c>
    </row>
    <row r="431" spans="1:3" ht="18" customHeight="1">
      <c r="A431" s="236" t="s">
        <v>825</v>
      </c>
      <c r="B431" s="237" t="s">
        <v>1711</v>
      </c>
      <c r="C431" s="238">
        <v>0</v>
      </c>
    </row>
    <row r="432" spans="1:3" ht="18" customHeight="1">
      <c r="A432" s="236" t="s">
        <v>827</v>
      </c>
      <c r="B432" s="237" t="s">
        <v>1712</v>
      </c>
      <c r="C432" s="238">
        <v>0</v>
      </c>
    </row>
    <row r="433" spans="1:3" ht="18" customHeight="1">
      <c r="A433" s="236" t="s">
        <v>829</v>
      </c>
      <c r="B433" s="237" t="s">
        <v>1713</v>
      </c>
      <c r="C433" s="238">
        <v>3110</v>
      </c>
    </row>
    <row r="434" spans="1:3" ht="18" customHeight="1">
      <c r="A434" s="236" t="s">
        <v>831</v>
      </c>
      <c r="B434" s="237" t="s">
        <v>1714</v>
      </c>
      <c r="C434" s="238">
        <v>6156</v>
      </c>
    </row>
    <row r="435" spans="1:3" ht="18" customHeight="1">
      <c r="A435" s="233" t="s">
        <v>833</v>
      </c>
      <c r="B435" s="234" t="s">
        <v>1715</v>
      </c>
      <c r="C435" s="235">
        <v>3912</v>
      </c>
    </row>
    <row r="436" spans="1:3" ht="18" customHeight="1">
      <c r="A436" s="236" t="s">
        <v>835</v>
      </c>
      <c r="B436" s="237" t="s">
        <v>1716</v>
      </c>
      <c r="C436" s="238">
        <v>0</v>
      </c>
    </row>
    <row r="437" spans="1:3" ht="18" customHeight="1">
      <c r="A437" s="236" t="s">
        <v>837</v>
      </c>
      <c r="B437" s="237" t="s">
        <v>1717</v>
      </c>
      <c r="C437" s="238">
        <v>0</v>
      </c>
    </row>
    <row r="438" spans="1:3" ht="18" customHeight="1">
      <c r="A438" s="236" t="s">
        <v>839</v>
      </c>
      <c r="B438" s="237" t="s">
        <v>1718</v>
      </c>
      <c r="C438" s="238">
        <v>0</v>
      </c>
    </row>
    <row r="439" spans="1:3" ht="18" customHeight="1">
      <c r="A439" s="236" t="s">
        <v>841</v>
      </c>
      <c r="B439" s="237" t="s">
        <v>1719</v>
      </c>
      <c r="C439" s="238">
        <v>3912</v>
      </c>
    </row>
    <row r="440" spans="1:3" ht="18" customHeight="1">
      <c r="A440" s="233" t="s">
        <v>851</v>
      </c>
      <c r="B440" s="234" t="s">
        <v>1720</v>
      </c>
      <c r="C440" s="235">
        <v>0</v>
      </c>
    </row>
    <row r="441" spans="1:3" ht="18" customHeight="1">
      <c r="A441" s="236" t="s">
        <v>853</v>
      </c>
      <c r="B441" s="237" t="s">
        <v>1721</v>
      </c>
      <c r="C441" s="238">
        <v>0</v>
      </c>
    </row>
    <row r="442" spans="1:3" ht="18" customHeight="1">
      <c r="A442" s="236" t="s">
        <v>855</v>
      </c>
      <c r="B442" s="237" t="s">
        <v>1722</v>
      </c>
      <c r="C442" s="238">
        <v>0</v>
      </c>
    </row>
    <row r="443" spans="1:3" ht="18" customHeight="1">
      <c r="A443" s="236" t="s">
        <v>857</v>
      </c>
      <c r="B443" s="237" t="s">
        <v>1723</v>
      </c>
      <c r="C443" s="238">
        <v>0</v>
      </c>
    </row>
    <row r="444" spans="1:3" ht="18" customHeight="1">
      <c r="A444" s="236" t="s">
        <v>859</v>
      </c>
      <c r="B444" s="237" t="s">
        <v>1724</v>
      </c>
      <c r="C444" s="238">
        <v>0</v>
      </c>
    </row>
    <row r="445" spans="1:3" ht="18" customHeight="1">
      <c r="A445" s="236" t="s">
        <v>861</v>
      </c>
      <c r="B445" s="237" t="s">
        <v>1725</v>
      </c>
      <c r="C445" s="238">
        <v>0</v>
      </c>
    </row>
    <row r="446" spans="1:3" ht="18" customHeight="1">
      <c r="A446" s="233" t="s">
        <v>863</v>
      </c>
      <c r="B446" s="234" t="s">
        <v>1726</v>
      </c>
      <c r="C446" s="235">
        <v>815</v>
      </c>
    </row>
    <row r="447" spans="1:3" ht="18" customHeight="1">
      <c r="A447" s="236" t="s">
        <v>865</v>
      </c>
      <c r="B447" s="237" t="s">
        <v>1727</v>
      </c>
      <c r="C447" s="238">
        <v>815</v>
      </c>
    </row>
    <row r="448" spans="1:3" ht="18" customHeight="1">
      <c r="A448" s="236" t="s">
        <v>867</v>
      </c>
      <c r="B448" s="237" t="s">
        <v>1728</v>
      </c>
      <c r="C448" s="238">
        <v>0</v>
      </c>
    </row>
    <row r="449" spans="1:3" ht="18" customHeight="1">
      <c r="A449" s="233" t="s">
        <v>869</v>
      </c>
      <c r="B449" s="234" t="s">
        <v>1729</v>
      </c>
      <c r="C449" s="235">
        <v>0</v>
      </c>
    </row>
    <row r="450" spans="1:3" ht="18" customHeight="1">
      <c r="A450" s="236" t="s">
        <v>871</v>
      </c>
      <c r="B450" s="237" t="s">
        <v>1730</v>
      </c>
      <c r="C450" s="238">
        <v>0</v>
      </c>
    </row>
    <row r="451" spans="1:3" ht="18" customHeight="1">
      <c r="A451" s="233" t="s">
        <v>872</v>
      </c>
      <c r="B451" s="234" t="s">
        <v>1731</v>
      </c>
      <c r="C451" s="235">
        <v>27671</v>
      </c>
    </row>
    <row r="452" spans="1:3" ht="18" customHeight="1">
      <c r="A452" s="233" t="s">
        <v>874</v>
      </c>
      <c r="B452" s="234" t="s">
        <v>1732</v>
      </c>
      <c r="C452" s="235">
        <v>27671</v>
      </c>
    </row>
    <row r="453" spans="1:3" ht="18" customHeight="1">
      <c r="A453" s="236" t="s">
        <v>876</v>
      </c>
      <c r="B453" s="237" t="s">
        <v>1342</v>
      </c>
      <c r="C453" s="238">
        <v>5548</v>
      </c>
    </row>
    <row r="454" spans="1:3" ht="18" customHeight="1">
      <c r="A454" s="236" t="s">
        <v>877</v>
      </c>
      <c r="B454" s="237" t="s">
        <v>1733</v>
      </c>
      <c r="C454" s="238">
        <v>22123</v>
      </c>
    </row>
    <row r="455" spans="1:3" ht="18" customHeight="1">
      <c r="A455" s="233" t="s">
        <v>879</v>
      </c>
      <c r="B455" s="234" t="s">
        <v>1734</v>
      </c>
      <c r="C455" s="235">
        <v>0</v>
      </c>
    </row>
    <row r="456" spans="1:3" ht="18" customHeight="1">
      <c r="A456" s="236" t="s">
        <v>881</v>
      </c>
      <c r="B456" s="237" t="s">
        <v>1735</v>
      </c>
      <c r="C456" s="238">
        <v>0</v>
      </c>
    </row>
    <row r="457" spans="1:3" ht="18" customHeight="1">
      <c r="A457" s="236" t="s">
        <v>883</v>
      </c>
      <c r="B457" s="237" t="s">
        <v>1736</v>
      </c>
      <c r="C457" s="238">
        <v>0</v>
      </c>
    </row>
    <row r="458" spans="1:3" ht="18" customHeight="1">
      <c r="A458" s="236" t="s">
        <v>885</v>
      </c>
      <c r="B458" s="237" t="s">
        <v>1737</v>
      </c>
      <c r="C458" s="238">
        <v>0</v>
      </c>
    </row>
    <row r="459" spans="1:3" ht="18" customHeight="1">
      <c r="A459" s="233" t="s">
        <v>887</v>
      </c>
      <c r="B459" s="234" t="s">
        <v>1738</v>
      </c>
      <c r="C459" s="235">
        <v>0</v>
      </c>
    </row>
    <row r="460" spans="1:3" ht="18" customHeight="1">
      <c r="A460" s="148" t="s">
        <v>889</v>
      </c>
      <c r="B460" s="239" t="s">
        <v>1739</v>
      </c>
      <c r="C460" s="238">
        <v>0</v>
      </c>
    </row>
    <row r="461" spans="1:3" ht="18" customHeight="1">
      <c r="A461" s="148" t="s">
        <v>891</v>
      </c>
      <c r="B461" s="239" t="s">
        <v>1740</v>
      </c>
      <c r="C461" s="238">
        <v>0</v>
      </c>
    </row>
    <row r="462" spans="1:3" ht="18" customHeight="1">
      <c r="A462" s="236" t="s">
        <v>893</v>
      </c>
      <c r="B462" s="237" t="s">
        <v>1741</v>
      </c>
      <c r="C462" s="238">
        <v>0</v>
      </c>
    </row>
    <row r="463" spans="1:3" ht="18" customHeight="1">
      <c r="A463" s="233" t="s">
        <v>895</v>
      </c>
      <c r="B463" s="234" t="s">
        <v>1742</v>
      </c>
      <c r="C463" s="235">
        <v>0</v>
      </c>
    </row>
    <row r="464" spans="1:3" ht="18" customHeight="1">
      <c r="A464" s="236" t="s">
        <v>897</v>
      </c>
      <c r="B464" s="237" t="s">
        <v>1743</v>
      </c>
      <c r="C464" s="238">
        <v>0</v>
      </c>
    </row>
    <row r="465" spans="1:3" ht="18" customHeight="1">
      <c r="A465" s="233" t="s">
        <v>899</v>
      </c>
      <c r="B465" s="234" t="s">
        <v>1744</v>
      </c>
      <c r="C465" s="235">
        <v>37110</v>
      </c>
    </row>
    <row r="466" spans="1:3" ht="18" customHeight="1">
      <c r="A466" s="233" t="s">
        <v>901</v>
      </c>
      <c r="B466" s="234" t="s">
        <v>1745</v>
      </c>
      <c r="C466" s="235">
        <v>0</v>
      </c>
    </row>
    <row r="467" spans="1:3" ht="18" customHeight="1">
      <c r="A467" s="236" t="s">
        <v>903</v>
      </c>
      <c r="B467" s="237" t="s">
        <v>1746</v>
      </c>
      <c r="C467" s="238">
        <v>0</v>
      </c>
    </row>
    <row r="468" spans="1:3" ht="18" customHeight="1">
      <c r="A468" s="233" t="s">
        <v>905</v>
      </c>
      <c r="B468" s="234" t="s">
        <v>1747</v>
      </c>
      <c r="C468" s="235">
        <v>34110</v>
      </c>
    </row>
    <row r="469" spans="1:3" ht="18" customHeight="1">
      <c r="A469" s="236" t="s">
        <v>907</v>
      </c>
      <c r="B469" s="237" t="s">
        <v>1748</v>
      </c>
      <c r="C469" s="238">
        <v>6810</v>
      </c>
    </row>
    <row r="470" spans="1:3" ht="18" customHeight="1">
      <c r="A470" s="236" t="s">
        <v>909</v>
      </c>
      <c r="B470" s="237" t="s">
        <v>1749</v>
      </c>
      <c r="C470" s="238">
        <v>27300</v>
      </c>
    </row>
    <row r="471" spans="1:3" ht="18" customHeight="1">
      <c r="A471" s="233" t="s">
        <v>911</v>
      </c>
      <c r="B471" s="234" t="s">
        <v>1750</v>
      </c>
      <c r="C471" s="235">
        <v>3000</v>
      </c>
    </row>
    <row r="472" spans="1:3" ht="18" customHeight="1">
      <c r="A472" s="236" t="s">
        <v>913</v>
      </c>
      <c r="B472" s="237" t="s">
        <v>1751</v>
      </c>
      <c r="C472" s="238">
        <v>0</v>
      </c>
    </row>
    <row r="473" spans="1:3" ht="18" customHeight="1">
      <c r="A473" s="236" t="s">
        <v>915</v>
      </c>
      <c r="B473" s="237" t="s">
        <v>1752</v>
      </c>
      <c r="C473" s="238">
        <v>3000</v>
      </c>
    </row>
    <row r="474" spans="1:3" ht="18" customHeight="1">
      <c r="A474" s="233" t="s">
        <v>916</v>
      </c>
      <c r="B474" s="234" t="s">
        <v>1753</v>
      </c>
      <c r="C474" s="235">
        <v>2877</v>
      </c>
    </row>
    <row r="475" spans="1:3" ht="18" customHeight="1">
      <c r="A475" s="233" t="s">
        <v>918</v>
      </c>
      <c r="B475" s="234" t="s">
        <v>1754</v>
      </c>
      <c r="C475" s="235">
        <v>477</v>
      </c>
    </row>
    <row r="476" spans="1:3" ht="18" customHeight="1">
      <c r="A476" s="148" t="s">
        <v>920</v>
      </c>
      <c r="B476" s="239" t="s">
        <v>1342</v>
      </c>
      <c r="C476" s="238">
        <v>367</v>
      </c>
    </row>
    <row r="477" spans="1:3" ht="18" customHeight="1">
      <c r="A477" s="236" t="s">
        <v>921</v>
      </c>
      <c r="B477" s="237" t="s">
        <v>1755</v>
      </c>
      <c r="C477" s="238">
        <v>110</v>
      </c>
    </row>
    <row r="478" spans="1:3" ht="18" customHeight="1">
      <c r="A478" s="233" t="s">
        <v>923</v>
      </c>
      <c r="B478" s="234" t="s">
        <v>1756</v>
      </c>
      <c r="C478" s="235">
        <v>1400</v>
      </c>
    </row>
    <row r="479" spans="1:3" ht="18" customHeight="1">
      <c r="A479" s="236" t="s">
        <v>925</v>
      </c>
      <c r="B479" s="237" t="s">
        <v>1757</v>
      </c>
      <c r="C479" s="238">
        <v>1400</v>
      </c>
    </row>
    <row r="480" spans="1:3" ht="18" customHeight="1">
      <c r="A480" s="233" t="s">
        <v>1758</v>
      </c>
      <c r="B480" s="234" t="s">
        <v>1759</v>
      </c>
      <c r="C480" s="235">
        <v>1000</v>
      </c>
    </row>
    <row r="481" spans="1:3" ht="18" customHeight="1">
      <c r="A481" s="236" t="s">
        <v>1760</v>
      </c>
      <c r="B481" s="237" t="s">
        <v>1761</v>
      </c>
      <c r="C481" s="238">
        <v>1000</v>
      </c>
    </row>
    <row r="482" spans="1:3" ht="18" customHeight="1">
      <c r="A482" s="233" t="s">
        <v>933</v>
      </c>
      <c r="B482" s="234" t="s">
        <v>1762</v>
      </c>
      <c r="C482" s="235">
        <v>0</v>
      </c>
    </row>
    <row r="483" spans="1:3" ht="18" customHeight="1">
      <c r="A483" s="233" t="s">
        <v>935</v>
      </c>
      <c r="B483" s="234" t="s">
        <v>1763</v>
      </c>
      <c r="C483" s="235">
        <v>0</v>
      </c>
    </row>
    <row r="484" spans="1:3" ht="18" customHeight="1">
      <c r="A484" s="233" t="s">
        <v>937</v>
      </c>
      <c r="B484" s="234" t="s">
        <v>1764</v>
      </c>
      <c r="C484" s="235">
        <v>0</v>
      </c>
    </row>
    <row r="485" spans="1:3" ht="18" customHeight="1">
      <c r="A485" s="233" t="s">
        <v>939</v>
      </c>
      <c r="B485" s="234" t="s">
        <v>1765</v>
      </c>
      <c r="C485" s="235">
        <v>27695</v>
      </c>
    </row>
    <row r="486" spans="1:3" ht="18" customHeight="1">
      <c r="A486" s="233" t="s">
        <v>941</v>
      </c>
      <c r="B486" s="234" t="s">
        <v>1766</v>
      </c>
      <c r="C486" s="235">
        <v>26635</v>
      </c>
    </row>
    <row r="487" spans="1:3" ht="18" customHeight="1">
      <c r="A487" s="236" t="s">
        <v>943</v>
      </c>
      <c r="B487" s="237" t="s">
        <v>1342</v>
      </c>
      <c r="C487" s="238">
        <v>8428</v>
      </c>
    </row>
    <row r="488" spans="1:3" ht="18" customHeight="1">
      <c r="A488" s="236" t="s">
        <v>944</v>
      </c>
      <c r="B488" s="237" t="s">
        <v>1356</v>
      </c>
      <c r="C488" s="238">
        <v>113</v>
      </c>
    </row>
    <row r="489" spans="1:3" ht="18" customHeight="1">
      <c r="A489" s="236" t="s">
        <v>945</v>
      </c>
      <c r="B489" s="237" t="s">
        <v>1767</v>
      </c>
      <c r="C489" s="238">
        <v>3596</v>
      </c>
    </row>
    <row r="490" spans="1:3" ht="18" customHeight="1">
      <c r="A490" s="236" t="s">
        <v>949</v>
      </c>
      <c r="B490" s="237" t="s">
        <v>1768</v>
      </c>
      <c r="C490" s="238">
        <v>12549</v>
      </c>
    </row>
    <row r="491" spans="1:3" ht="18" customHeight="1">
      <c r="A491" s="236" t="s">
        <v>951</v>
      </c>
      <c r="B491" s="237" t="s">
        <v>1769</v>
      </c>
      <c r="C491" s="238">
        <v>0</v>
      </c>
    </row>
    <row r="492" spans="1:3" ht="18" customHeight="1">
      <c r="A492" s="236" t="s">
        <v>1770</v>
      </c>
      <c r="B492" s="237" t="s">
        <v>1771</v>
      </c>
      <c r="C492" s="238">
        <v>1062</v>
      </c>
    </row>
    <row r="493" spans="1:3" ht="18" customHeight="1">
      <c r="A493" s="236" t="s">
        <v>955</v>
      </c>
      <c r="B493" s="237" t="s">
        <v>1772</v>
      </c>
      <c r="C493" s="238">
        <v>0</v>
      </c>
    </row>
    <row r="494" spans="1:3" ht="18" customHeight="1">
      <c r="A494" s="236" t="s">
        <v>957</v>
      </c>
      <c r="B494" s="237" t="s">
        <v>1773</v>
      </c>
      <c r="C494" s="238">
        <v>887</v>
      </c>
    </row>
    <row r="495" spans="1:3" ht="18" customHeight="1">
      <c r="A495" s="233" t="s">
        <v>963</v>
      </c>
      <c r="B495" s="234" t="s">
        <v>1774</v>
      </c>
      <c r="C495" s="235">
        <v>1060</v>
      </c>
    </row>
    <row r="496" spans="1:3" ht="18" customHeight="1">
      <c r="A496" s="148" t="s">
        <v>965</v>
      </c>
      <c r="B496" s="239" t="s">
        <v>1775</v>
      </c>
      <c r="C496" s="238">
        <v>214</v>
      </c>
    </row>
    <row r="497" spans="1:3" ht="18" customHeight="1">
      <c r="A497" s="148" t="s">
        <v>967</v>
      </c>
      <c r="B497" s="239" t="s">
        <v>1776</v>
      </c>
      <c r="C497" s="238">
        <v>0</v>
      </c>
    </row>
    <row r="498" spans="1:3" ht="18" customHeight="1">
      <c r="A498" s="236" t="s">
        <v>969</v>
      </c>
      <c r="B498" s="237" t="s">
        <v>1777</v>
      </c>
      <c r="C498" s="238">
        <v>780</v>
      </c>
    </row>
    <row r="499" spans="1:3" ht="18" customHeight="1">
      <c r="A499" s="236" t="s">
        <v>971</v>
      </c>
      <c r="B499" s="237" t="s">
        <v>1778</v>
      </c>
      <c r="C499" s="238">
        <v>66</v>
      </c>
    </row>
    <row r="500" spans="1:3" ht="18" customHeight="1">
      <c r="A500" s="233" t="s">
        <v>973</v>
      </c>
      <c r="B500" s="234" t="s">
        <v>1779</v>
      </c>
      <c r="C500" s="235">
        <v>3768</v>
      </c>
    </row>
    <row r="501" spans="1:3" ht="18" customHeight="1">
      <c r="A501" s="233" t="s">
        <v>975</v>
      </c>
      <c r="B501" s="234" t="s">
        <v>1780</v>
      </c>
      <c r="C501" s="235">
        <v>409</v>
      </c>
    </row>
    <row r="502" spans="1:3" ht="18" customHeight="1">
      <c r="A502" s="236" t="s">
        <v>977</v>
      </c>
      <c r="B502" s="237" t="s">
        <v>1781</v>
      </c>
      <c r="C502" s="238">
        <v>0</v>
      </c>
    </row>
    <row r="503" spans="1:3" ht="18" customHeight="1">
      <c r="A503" s="236" t="s">
        <v>979</v>
      </c>
      <c r="B503" s="237" t="s">
        <v>1782</v>
      </c>
      <c r="C503" s="238">
        <v>301</v>
      </c>
    </row>
    <row r="504" spans="1:3" ht="18" customHeight="1">
      <c r="A504" s="236" t="s">
        <v>981</v>
      </c>
      <c r="B504" s="237" t="s">
        <v>1783</v>
      </c>
      <c r="C504" s="238">
        <v>108</v>
      </c>
    </row>
    <row r="505" spans="1:3" ht="18" customHeight="1">
      <c r="A505" s="233" t="s">
        <v>983</v>
      </c>
      <c r="B505" s="234" t="s">
        <v>1784</v>
      </c>
      <c r="C505" s="235">
        <v>400</v>
      </c>
    </row>
    <row r="506" spans="1:3" ht="18" customHeight="1">
      <c r="A506" s="236" t="s">
        <v>985</v>
      </c>
      <c r="B506" s="241" t="s">
        <v>1785</v>
      </c>
      <c r="C506" s="238">
        <v>400</v>
      </c>
    </row>
    <row r="507" spans="1:3" ht="18" customHeight="1">
      <c r="A507" s="233" t="s">
        <v>987</v>
      </c>
      <c r="B507" s="234" t="s">
        <v>1786</v>
      </c>
      <c r="C507" s="235">
        <v>2959</v>
      </c>
    </row>
    <row r="508" spans="1:3" ht="18" customHeight="1">
      <c r="A508" s="236" t="s">
        <v>989</v>
      </c>
      <c r="B508" s="237" t="s">
        <v>1787</v>
      </c>
      <c r="C508" s="238">
        <v>345</v>
      </c>
    </row>
    <row r="509" spans="1:3" ht="18" customHeight="1">
      <c r="A509" s="236" t="s">
        <v>991</v>
      </c>
      <c r="B509" s="237" t="s">
        <v>1788</v>
      </c>
      <c r="C509" s="238">
        <v>2614</v>
      </c>
    </row>
    <row r="510" spans="1:3" ht="18" customHeight="1">
      <c r="A510" s="233" t="s">
        <v>993</v>
      </c>
      <c r="B510" s="234" t="s">
        <v>1789</v>
      </c>
      <c r="C510" s="235">
        <v>161</v>
      </c>
    </row>
    <row r="511" spans="1:3" ht="18" customHeight="1">
      <c r="A511" s="145" t="s">
        <v>995</v>
      </c>
      <c r="B511" s="240" t="s">
        <v>1790</v>
      </c>
      <c r="C511" s="235">
        <v>161</v>
      </c>
    </row>
    <row r="512" spans="1:3" ht="18" customHeight="1">
      <c r="A512" s="148" t="s">
        <v>997</v>
      </c>
      <c r="B512" s="239" t="s">
        <v>1791</v>
      </c>
      <c r="C512" s="238">
        <v>10</v>
      </c>
    </row>
    <row r="513" spans="1:3" ht="18" customHeight="1">
      <c r="A513" s="236" t="s">
        <v>999</v>
      </c>
      <c r="B513" s="237" t="s">
        <v>1792</v>
      </c>
      <c r="C513" s="238">
        <v>151</v>
      </c>
    </row>
    <row r="514" spans="1:3" ht="18" customHeight="1">
      <c r="A514" s="233" t="s">
        <v>1001</v>
      </c>
      <c r="B514" s="234" t="s">
        <v>1793</v>
      </c>
      <c r="C514" s="235">
        <v>0</v>
      </c>
    </row>
    <row r="515" spans="1:3" ht="18" customHeight="1">
      <c r="A515" s="236" t="s">
        <v>1003</v>
      </c>
      <c r="B515" s="237" t="s">
        <v>1794</v>
      </c>
      <c r="C515" s="238">
        <v>0</v>
      </c>
    </row>
    <row r="516" spans="1:3" ht="18" customHeight="1">
      <c r="A516" s="233" t="s">
        <v>1005</v>
      </c>
      <c r="B516" s="234" t="s">
        <v>1795</v>
      </c>
      <c r="C516" s="235">
        <v>11597</v>
      </c>
    </row>
    <row r="517" spans="1:3" ht="18" customHeight="1">
      <c r="A517" s="233" t="s">
        <v>1007</v>
      </c>
      <c r="B517" s="234" t="s">
        <v>1796</v>
      </c>
      <c r="C517" s="235">
        <v>2166</v>
      </c>
    </row>
    <row r="518" spans="1:3" ht="18" customHeight="1">
      <c r="A518" s="236" t="s">
        <v>1009</v>
      </c>
      <c r="B518" s="237" t="s">
        <v>1342</v>
      </c>
      <c r="C518" s="238">
        <v>1109</v>
      </c>
    </row>
    <row r="519" spans="1:3" ht="18" customHeight="1">
      <c r="A519" s="242" t="s">
        <v>1010</v>
      </c>
      <c r="B519" s="243" t="s">
        <v>1797</v>
      </c>
      <c r="C519" s="238">
        <v>0</v>
      </c>
    </row>
    <row r="520" spans="1:3" ht="18" customHeight="1">
      <c r="A520" s="236" t="s">
        <v>1012</v>
      </c>
      <c r="B520" s="237" t="s">
        <v>1798</v>
      </c>
      <c r="C520" s="238">
        <v>0</v>
      </c>
    </row>
    <row r="521" spans="1:3" ht="18" customHeight="1">
      <c r="A521" s="236" t="s">
        <v>1799</v>
      </c>
      <c r="B521" s="237" t="s">
        <v>1800</v>
      </c>
      <c r="C521" s="238">
        <v>370</v>
      </c>
    </row>
    <row r="522" spans="1:3" ht="18" customHeight="1">
      <c r="A522" s="244" t="s">
        <v>1801</v>
      </c>
      <c r="B522" s="245" t="s">
        <v>1802</v>
      </c>
      <c r="C522" s="238">
        <v>0</v>
      </c>
    </row>
    <row r="523" spans="1:3" ht="18" customHeight="1">
      <c r="A523" s="244" t="s">
        <v>1014</v>
      </c>
      <c r="B523" s="245" t="s">
        <v>1348</v>
      </c>
      <c r="C523" s="238">
        <v>0</v>
      </c>
    </row>
    <row r="524" spans="1:3" ht="18" customHeight="1">
      <c r="A524" s="244" t="s">
        <v>1015</v>
      </c>
      <c r="B524" s="245" t="s">
        <v>1803</v>
      </c>
      <c r="C524" s="238">
        <v>687</v>
      </c>
    </row>
    <row r="525" spans="1:3" ht="18" customHeight="1">
      <c r="A525" s="246" t="s">
        <v>1017</v>
      </c>
      <c r="B525" s="247" t="s">
        <v>1804</v>
      </c>
      <c r="C525" s="235">
        <v>2331</v>
      </c>
    </row>
    <row r="526" spans="1:3" ht="18" customHeight="1">
      <c r="A526" s="244" t="s">
        <v>1019</v>
      </c>
      <c r="B526" s="245" t="s">
        <v>1342</v>
      </c>
      <c r="C526" s="238">
        <v>623</v>
      </c>
    </row>
    <row r="527" spans="1:3" ht="18" customHeight="1">
      <c r="A527" s="244" t="s">
        <v>1020</v>
      </c>
      <c r="B527" s="245" t="s">
        <v>1356</v>
      </c>
      <c r="C527" s="238">
        <v>535</v>
      </c>
    </row>
    <row r="528" spans="1:3" ht="18" customHeight="1">
      <c r="A528" s="244" t="s">
        <v>1021</v>
      </c>
      <c r="B528" s="245" t="s">
        <v>1805</v>
      </c>
      <c r="C528" s="238">
        <v>170</v>
      </c>
    </row>
    <row r="529" spans="1:3" ht="18" customHeight="1">
      <c r="A529" s="244" t="s">
        <v>1023</v>
      </c>
      <c r="B529" s="245" t="s">
        <v>1806</v>
      </c>
      <c r="C529" s="238">
        <v>1003</v>
      </c>
    </row>
    <row r="530" spans="1:3" ht="18" customHeight="1">
      <c r="A530" s="246" t="s">
        <v>1025</v>
      </c>
      <c r="B530" s="247" t="s">
        <v>1807</v>
      </c>
      <c r="C530" s="235">
        <v>0</v>
      </c>
    </row>
    <row r="531" spans="1:3" ht="18" customHeight="1">
      <c r="A531" s="244" t="s">
        <v>1027</v>
      </c>
      <c r="B531" s="245" t="s">
        <v>1808</v>
      </c>
      <c r="C531" s="238">
        <v>0</v>
      </c>
    </row>
    <row r="532" spans="1:3" ht="18" customHeight="1">
      <c r="A532" s="244" t="s">
        <v>1029</v>
      </c>
      <c r="B532" s="245" t="s">
        <v>1809</v>
      </c>
      <c r="C532" s="238">
        <v>0</v>
      </c>
    </row>
    <row r="533" spans="1:3" ht="18" customHeight="1">
      <c r="A533" s="246" t="s">
        <v>1031</v>
      </c>
      <c r="B533" s="247" t="s">
        <v>1810</v>
      </c>
      <c r="C533" s="235">
        <v>45</v>
      </c>
    </row>
    <row r="534" spans="1:3" ht="18" customHeight="1">
      <c r="A534" s="244" t="s">
        <v>1033</v>
      </c>
      <c r="B534" s="245" t="s">
        <v>1811</v>
      </c>
      <c r="C534" s="238">
        <v>45</v>
      </c>
    </row>
    <row r="535" spans="1:3" ht="18" customHeight="1">
      <c r="A535" s="246" t="s">
        <v>1035</v>
      </c>
      <c r="B535" s="247" t="s">
        <v>1812</v>
      </c>
      <c r="C535" s="235">
        <v>0</v>
      </c>
    </row>
    <row r="536" spans="1:3" ht="18" customHeight="1">
      <c r="A536" s="244" t="s">
        <v>1037</v>
      </c>
      <c r="B536" s="245" t="s">
        <v>1813</v>
      </c>
      <c r="C536" s="238">
        <v>0</v>
      </c>
    </row>
    <row r="537" spans="1:3" ht="18" customHeight="1">
      <c r="A537" s="246" t="s">
        <v>1039</v>
      </c>
      <c r="B537" s="247" t="s">
        <v>1814</v>
      </c>
      <c r="C537" s="235">
        <v>6755</v>
      </c>
    </row>
    <row r="538" spans="1:3" ht="18" customHeight="1">
      <c r="A538" s="244" t="s">
        <v>1043</v>
      </c>
      <c r="B538" s="245" t="s">
        <v>1815</v>
      </c>
      <c r="C538" s="238">
        <v>0</v>
      </c>
    </row>
    <row r="539" spans="1:3" ht="18" customHeight="1">
      <c r="A539" s="244" t="s">
        <v>1045</v>
      </c>
      <c r="B539" s="245" t="s">
        <v>1816</v>
      </c>
      <c r="C539" s="238">
        <v>6755</v>
      </c>
    </row>
    <row r="540" spans="1:3" ht="18" customHeight="1">
      <c r="A540" s="244" t="s">
        <v>1047</v>
      </c>
      <c r="B540" s="245" t="s">
        <v>1817</v>
      </c>
      <c r="C540" s="238">
        <v>0</v>
      </c>
    </row>
    <row r="541" spans="1:3" ht="18" customHeight="1">
      <c r="A541" s="246" t="s">
        <v>1818</v>
      </c>
      <c r="B541" s="247" t="s">
        <v>1819</v>
      </c>
      <c r="C541" s="235">
        <v>300</v>
      </c>
    </row>
    <row r="542" spans="1:3" ht="18" customHeight="1">
      <c r="A542" s="246" t="s">
        <v>1820</v>
      </c>
      <c r="B542" s="247" t="s">
        <v>1821</v>
      </c>
      <c r="C542" s="235">
        <v>20500</v>
      </c>
    </row>
    <row r="543" spans="1:3" ht="18" customHeight="1">
      <c r="A543" s="246" t="s">
        <v>1049</v>
      </c>
      <c r="B543" s="247" t="s">
        <v>1822</v>
      </c>
      <c r="C543" s="235">
        <v>0</v>
      </c>
    </row>
    <row r="544" spans="1:3" ht="18" customHeight="1">
      <c r="A544" s="246" t="s">
        <v>1050</v>
      </c>
      <c r="B544" s="247" t="s">
        <v>1764</v>
      </c>
      <c r="C544" s="235">
        <v>0</v>
      </c>
    </row>
    <row r="545" spans="1:3" ht="18" customHeight="1">
      <c r="A545" s="244" t="s">
        <v>1051</v>
      </c>
      <c r="B545" s="245" t="s">
        <v>1823</v>
      </c>
      <c r="C545" s="238">
        <v>0</v>
      </c>
    </row>
    <row r="546" spans="1:3" ht="18" customHeight="1">
      <c r="A546" s="246" t="s">
        <v>1052</v>
      </c>
      <c r="B546" s="247" t="s">
        <v>1824</v>
      </c>
      <c r="C546" s="235">
        <v>25000</v>
      </c>
    </row>
    <row r="547" spans="1:3" ht="18" customHeight="1">
      <c r="A547" s="246" t="s">
        <v>1054</v>
      </c>
      <c r="B547" s="247" t="s">
        <v>1825</v>
      </c>
      <c r="C547" s="235">
        <v>25000</v>
      </c>
    </row>
    <row r="548" spans="1:3" ht="18" customHeight="1">
      <c r="A548" s="244" t="s">
        <v>1056</v>
      </c>
      <c r="B548" s="245" t="s">
        <v>1826</v>
      </c>
      <c r="C548" s="238">
        <v>25000</v>
      </c>
    </row>
    <row r="549" spans="1:3" ht="18" customHeight="1">
      <c r="A549" s="246" t="s">
        <v>1058</v>
      </c>
      <c r="B549" s="247" t="s">
        <v>1827</v>
      </c>
      <c r="C549" s="235">
        <v>150</v>
      </c>
    </row>
    <row r="550" spans="1:3" ht="18" customHeight="1">
      <c r="A550" s="246" t="s">
        <v>1060</v>
      </c>
      <c r="B550" s="247" t="s">
        <v>1828</v>
      </c>
      <c r="C550" s="235">
        <v>150</v>
      </c>
    </row>
    <row r="551" spans="1:3" ht="3" customHeight="1">
      <c r="A551" s="248"/>
      <c r="B551" s="248"/>
      <c r="C551" s="248"/>
    </row>
    <row r="552" spans="1:3" ht="24.75" customHeight="1">
      <c r="A552" s="248"/>
      <c r="B552" s="248"/>
      <c r="C552" s="248"/>
    </row>
  </sheetData>
  <sheetProtection/>
  <mergeCells count="2">
    <mergeCell ref="A1:C1"/>
    <mergeCell ref="A551:C552"/>
  </mergeCells>
  <printOptions/>
  <pageMargins left="0.77" right="0.7" top="0.75" bottom="0.75" header="0.3" footer="0.3"/>
  <pageSetup horizontalDpi="600" verticalDpi="600" orientation="portrait" paperSize="9" scale="98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workbookViewId="0" topLeftCell="A1">
      <selection activeCell="C12" sqref="C12"/>
    </sheetView>
  </sheetViews>
  <sheetFormatPr defaultColWidth="23.50390625" defaultRowHeight="14.25"/>
  <cols>
    <col min="1" max="1" width="17.50390625" style="0" customWidth="1"/>
    <col min="2" max="2" width="36.00390625" style="0" customWidth="1"/>
    <col min="3" max="3" width="28.625" style="207" customWidth="1"/>
  </cols>
  <sheetData>
    <row r="1" spans="1:3" ht="11.25" customHeight="1">
      <c r="A1" s="208" t="s">
        <v>1831</v>
      </c>
      <c r="B1" s="208"/>
      <c r="C1" s="209"/>
    </row>
    <row r="2" spans="1:3" ht="39" customHeight="1">
      <c r="A2" s="208"/>
      <c r="B2" s="208"/>
      <c r="C2" s="209"/>
    </row>
    <row r="3" spans="1:2" ht="14.25">
      <c r="A3" s="210"/>
      <c r="B3" s="210"/>
    </row>
    <row r="4" spans="1:3" ht="14.25">
      <c r="A4" s="211"/>
      <c r="B4" s="211"/>
      <c r="C4" s="212" t="s">
        <v>1832</v>
      </c>
    </row>
    <row r="5" spans="1:3" ht="20.25" customHeight="1">
      <c r="A5" s="213" t="s">
        <v>1833</v>
      </c>
      <c r="B5" s="213"/>
      <c r="C5" s="214" t="s">
        <v>1308</v>
      </c>
    </row>
    <row r="6" spans="1:3" ht="20.25" customHeight="1">
      <c r="A6" s="213" t="s">
        <v>60</v>
      </c>
      <c r="B6" s="213" t="s">
        <v>1834</v>
      </c>
      <c r="C6" s="214"/>
    </row>
    <row r="7" spans="1:3" ht="20.25" customHeight="1">
      <c r="A7" s="215" t="s">
        <v>1835</v>
      </c>
      <c r="B7" s="215"/>
      <c r="C7" s="216">
        <v>953948</v>
      </c>
    </row>
    <row r="8" spans="1:3" ht="20.25" customHeight="1">
      <c r="A8" s="217" t="s">
        <v>1836</v>
      </c>
      <c r="B8" s="218" t="s">
        <v>1837</v>
      </c>
      <c r="C8" s="216">
        <v>61888</v>
      </c>
    </row>
    <row r="9" spans="1:3" ht="20.25" customHeight="1">
      <c r="A9" s="219" t="s">
        <v>1838</v>
      </c>
      <c r="B9" s="220" t="s">
        <v>1839</v>
      </c>
      <c r="C9" s="221">
        <v>39533</v>
      </c>
    </row>
    <row r="10" spans="1:3" ht="20.25" customHeight="1">
      <c r="A10" s="219" t="s">
        <v>1840</v>
      </c>
      <c r="B10" s="220" t="s">
        <v>1841</v>
      </c>
      <c r="C10" s="221">
        <v>7557</v>
      </c>
    </row>
    <row r="11" spans="1:3" ht="20.25" customHeight="1">
      <c r="A11" s="219" t="s">
        <v>1842</v>
      </c>
      <c r="B11" s="220" t="s">
        <v>1843</v>
      </c>
      <c r="C11" s="221">
        <v>4290</v>
      </c>
    </row>
    <row r="12" spans="1:3" ht="20.25" customHeight="1">
      <c r="A12" s="219" t="s">
        <v>1844</v>
      </c>
      <c r="B12" s="220" t="s">
        <v>1845</v>
      </c>
      <c r="C12" s="221">
        <v>10508</v>
      </c>
    </row>
    <row r="13" spans="1:3" ht="20.25" customHeight="1">
      <c r="A13" s="217" t="s">
        <v>1846</v>
      </c>
      <c r="B13" s="218" t="s">
        <v>1847</v>
      </c>
      <c r="C13" s="216">
        <v>161451</v>
      </c>
    </row>
    <row r="14" spans="1:3" ht="20.25" customHeight="1">
      <c r="A14" s="219" t="s">
        <v>1848</v>
      </c>
      <c r="B14" s="220" t="s">
        <v>1849</v>
      </c>
      <c r="C14" s="221">
        <v>14339</v>
      </c>
    </row>
    <row r="15" spans="1:3" ht="20.25" customHeight="1">
      <c r="A15" s="219" t="s">
        <v>1850</v>
      </c>
      <c r="B15" s="220" t="s">
        <v>1851</v>
      </c>
      <c r="C15" s="221">
        <v>364</v>
      </c>
    </row>
    <row r="16" spans="1:3" ht="20.25" customHeight="1">
      <c r="A16" s="219" t="s">
        <v>1852</v>
      </c>
      <c r="B16" s="220" t="s">
        <v>1853</v>
      </c>
      <c r="C16" s="221">
        <v>574</v>
      </c>
    </row>
    <row r="17" spans="1:3" ht="20.25" customHeight="1">
      <c r="A17" s="219" t="s">
        <v>1854</v>
      </c>
      <c r="B17" s="220" t="s">
        <v>1855</v>
      </c>
      <c r="C17" s="221">
        <v>176</v>
      </c>
    </row>
    <row r="18" spans="1:3" ht="20.25" customHeight="1">
      <c r="A18" s="219" t="s">
        <v>1856</v>
      </c>
      <c r="B18" s="220" t="s">
        <v>1857</v>
      </c>
      <c r="C18" s="221">
        <v>31974</v>
      </c>
    </row>
    <row r="19" spans="1:3" ht="20.25" customHeight="1">
      <c r="A19" s="219" t="s">
        <v>1858</v>
      </c>
      <c r="B19" s="220" t="s">
        <v>1859</v>
      </c>
      <c r="C19" s="221">
        <v>303</v>
      </c>
    </row>
    <row r="20" spans="1:3" ht="20.25" customHeight="1">
      <c r="A20" s="219" t="s">
        <v>1860</v>
      </c>
      <c r="B20" s="220" t="s">
        <v>1861</v>
      </c>
      <c r="C20" s="221">
        <v>150</v>
      </c>
    </row>
    <row r="21" spans="1:3" ht="20.25" customHeight="1">
      <c r="A21" s="219" t="s">
        <v>1862</v>
      </c>
      <c r="B21" s="220" t="s">
        <v>1863</v>
      </c>
      <c r="C21" s="221">
        <v>1452</v>
      </c>
    </row>
    <row r="22" spans="1:3" ht="20.25" customHeight="1">
      <c r="A22" s="219" t="s">
        <v>1864</v>
      </c>
      <c r="B22" s="220" t="s">
        <v>1865</v>
      </c>
      <c r="C22" s="221">
        <v>1251</v>
      </c>
    </row>
    <row r="23" spans="1:3" ht="20.25" customHeight="1">
      <c r="A23" s="219" t="s">
        <v>1866</v>
      </c>
      <c r="B23" s="220" t="s">
        <v>1867</v>
      </c>
      <c r="C23" s="221">
        <v>110868</v>
      </c>
    </row>
    <row r="24" spans="1:3" ht="20.25" customHeight="1">
      <c r="A24" s="217" t="s">
        <v>1868</v>
      </c>
      <c r="B24" s="218" t="s">
        <v>1869</v>
      </c>
      <c r="C24" s="216">
        <v>78704</v>
      </c>
    </row>
    <row r="25" spans="1:3" ht="20.25" customHeight="1">
      <c r="A25" s="219" t="s">
        <v>1870</v>
      </c>
      <c r="B25" s="220" t="s">
        <v>1871</v>
      </c>
      <c r="C25" s="221">
        <v>9046</v>
      </c>
    </row>
    <row r="26" spans="1:3" ht="20.25" customHeight="1">
      <c r="A26" s="219" t="s">
        <v>1872</v>
      </c>
      <c r="B26" s="220" t="s">
        <v>1873</v>
      </c>
      <c r="C26" s="221">
        <v>22113</v>
      </c>
    </row>
    <row r="27" spans="1:3" ht="20.25" customHeight="1">
      <c r="A27" s="219" t="s">
        <v>1874</v>
      </c>
      <c r="B27" s="220" t="s">
        <v>1875</v>
      </c>
      <c r="C27" s="221">
        <v>1132</v>
      </c>
    </row>
    <row r="28" spans="1:3" ht="20.25" customHeight="1">
      <c r="A28" s="219" t="s">
        <v>1876</v>
      </c>
      <c r="B28" s="220" t="s">
        <v>1877</v>
      </c>
      <c r="C28" s="221">
        <v>6658</v>
      </c>
    </row>
    <row r="29" spans="1:3" ht="20.25" customHeight="1">
      <c r="A29" s="219" t="s">
        <v>1878</v>
      </c>
      <c r="B29" s="220" t="s">
        <v>1879</v>
      </c>
      <c r="C29" s="221">
        <v>1390</v>
      </c>
    </row>
    <row r="30" spans="1:3" ht="20.25" customHeight="1">
      <c r="A30" s="219" t="s">
        <v>1880</v>
      </c>
      <c r="B30" s="220" t="s">
        <v>1881</v>
      </c>
      <c r="C30" s="221">
        <v>38365</v>
      </c>
    </row>
    <row r="31" spans="1:3" ht="20.25" customHeight="1">
      <c r="A31" s="217" t="s">
        <v>1882</v>
      </c>
      <c r="B31" s="218" t="s">
        <v>1883</v>
      </c>
      <c r="C31" s="216">
        <v>8644</v>
      </c>
    </row>
    <row r="32" spans="1:3" ht="20.25" customHeight="1">
      <c r="A32" s="219" t="s">
        <v>1884</v>
      </c>
      <c r="B32" s="220" t="s">
        <v>1873</v>
      </c>
      <c r="C32" s="221">
        <v>400</v>
      </c>
    </row>
    <row r="33" spans="1:3" ht="20.25" customHeight="1">
      <c r="A33" s="219" t="s">
        <v>1885</v>
      </c>
      <c r="B33" s="220" t="s">
        <v>1877</v>
      </c>
      <c r="C33" s="221">
        <v>674</v>
      </c>
    </row>
    <row r="34" spans="1:3" ht="20.25" customHeight="1">
      <c r="A34" s="219" t="s">
        <v>1886</v>
      </c>
      <c r="B34" s="220" t="s">
        <v>1879</v>
      </c>
      <c r="C34" s="221">
        <v>680</v>
      </c>
    </row>
    <row r="35" spans="1:3" ht="20.25" customHeight="1">
      <c r="A35" s="219" t="s">
        <v>1887</v>
      </c>
      <c r="B35" s="220" t="s">
        <v>1881</v>
      </c>
      <c r="C35" s="221">
        <v>6890</v>
      </c>
    </row>
    <row r="36" spans="1:3" ht="20.25" customHeight="1">
      <c r="A36" s="217" t="s">
        <v>1888</v>
      </c>
      <c r="B36" s="218" t="s">
        <v>1889</v>
      </c>
      <c r="C36" s="216">
        <v>286756</v>
      </c>
    </row>
    <row r="37" spans="1:3" ht="20.25" customHeight="1">
      <c r="A37" s="219" t="s">
        <v>1890</v>
      </c>
      <c r="B37" s="220" t="s">
        <v>1891</v>
      </c>
      <c r="C37" s="221">
        <v>237925</v>
      </c>
    </row>
    <row r="38" spans="1:3" ht="20.25" customHeight="1">
      <c r="A38" s="219" t="s">
        <v>1892</v>
      </c>
      <c r="B38" s="220" t="s">
        <v>1893</v>
      </c>
      <c r="C38" s="221">
        <v>48831</v>
      </c>
    </row>
    <row r="39" spans="1:3" ht="20.25" customHeight="1">
      <c r="A39" s="217" t="s">
        <v>1894</v>
      </c>
      <c r="B39" s="218" t="s">
        <v>1895</v>
      </c>
      <c r="C39" s="216">
        <v>20292</v>
      </c>
    </row>
    <row r="40" spans="1:3" ht="20.25" customHeight="1">
      <c r="A40" s="219" t="s">
        <v>1896</v>
      </c>
      <c r="B40" s="220" t="s">
        <v>1897</v>
      </c>
      <c r="C40" s="221">
        <v>18396</v>
      </c>
    </row>
    <row r="41" spans="1:3" ht="20.25" customHeight="1">
      <c r="A41" s="219" t="s">
        <v>1898</v>
      </c>
      <c r="B41" s="220" t="s">
        <v>1899</v>
      </c>
      <c r="C41" s="221">
        <v>1896</v>
      </c>
    </row>
    <row r="42" spans="1:3" ht="20.25" customHeight="1">
      <c r="A42" s="217" t="s">
        <v>1900</v>
      </c>
      <c r="B42" s="218" t="s">
        <v>1901</v>
      </c>
      <c r="C42" s="216">
        <v>68205</v>
      </c>
    </row>
    <row r="43" spans="1:3" ht="20.25" customHeight="1">
      <c r="A43" s="219" t="s">
        <v>1902</v>
      </c>
      <c r="B43" s="220" t="s">
        <v>1903</v>
      </c>
      <c r="C43" s="221">
        <v>3551</v>
      </c>
    </row>
    <row r="44" spans="1:3" ht="20.25" customHeight="1">
      <c r="A44" s="219" t="s">
        <v>1904</v>
      </c>
      <c r="B44" s="220" t="s">
        <v>1905</v>
      </c>
      <c r="C44" s="221">
        <v>64654</v>
      </c>
    </row>
    <row r="45" spans="1:3" ht="20.25" customHeight="1">
      <c r="A45" s="217" t="s">
        <v>1906</v>
      </c>
      <c r="B45" s="218" t="s">
        <v>1907</v>
      </c>
      <c r="C45" s="216">
        <v>149013</v>
      </c>
    </row>
    <row r="46" spans="1:3" ht="20.25" customHeight="1">
      <c r="A46" s="219" t="s">
        <v>1908</v>
      </c>
      <c r="B46" s="220" t="s">
        <v>1909</v>
      </c>
      <c r="C46" s="221">
        <v>60233</v>
      </c>
    </row>
    <row r="47" spans="1:3" ht="20.25" customHeight="1">
      <c r="A47" s="219" t="s">
        <v>1910</v>
      </c>
      <c r="B47" s="220" t="s">
        <v>1911</v>
      </c>
      <c r="C47" s="221">
        <v>2658</v>
      </c>
    </row>
    <row r="48" spans="1:3" ht="20.25" customHeight="1">
      <c r="A48" s="219" t="s">
        <v>1912</v>
      </c>
      <c r="B48" s="220" t="s">
        <v>1913</v>
      </c>
      <c r="C48" s="221">
        <v>2053</v>
      </c>
    </row>
    <row r="49" spans="1:3" ht="20.25" customHeight="1">
      <c r="A49" s="219" t="s">
        <v>1914</v>
      </c>
      <c r="B49" s="220" t="s">
        <v>1915</v>
      </c>
      <c r="C49" s="221">
        <v>1176</v>
      </c>
    </row>
    <row r="50" spans="1:3" ht="20.25" customHeight="1">
      <c r="A50" s="219" t="s">
        <v>1916</v>
      </c>
      <c r="B50" s="220" t="s">
        <v>1917</v>
      </c>
      <c r="C50" s="221">
        <v>82893</v>
      </c>
    </row>
    <row r="51" spans="1:3" ht="20.25" customHeight="1">
      <c r="A51" s="217" t="s">
        <v>1918</v>
      </c>
      <c r="B51" s="218" t="s">
        <v>1919</v>
      </c>
      <c r="C51" s="216">
        <v>44449</v>
      </c>
    </row>
    <row r="52" spans="1:3" ht="20.25" customHeight="1">
      <c r="A52" s="219" t="s">
        <v>1920</v>
      </c>
      <c r="B52" s="220" t="s">
        <v>1921</v>
      </c>
      <c r="C52" s="221">
        <v>44449</v>
      </c>
    </row>
    <row r="53" spans="1:3" ht="20.25" customHeight="1">
      <c r="A53" s="217" t="s">
        <v>1922</v>
      </c>
      <c r="B53" s="218" t="s">
        <v>1923</v>
      </c>
      <c r="C53" s="216">
        <v>25150</v>
      </c>
    </row>
    <row r="54" spans="1:3" ht="20.25" customHeight="1">
      <c r="A54" s="219" t="s">
        <v>1924</v>
      </c>
      <c r="B54" s="220" t="s">
        <v>1925</v>
      </c>
      <c r="C54" s="221">
        <v>25000</v>
      </c>
    </row>
    <row r="55" spans="1:3" ht="20.25" customHeight="1">
      <c r="A55" s="219" t="s">
        <v>1926</v>
      </c>
      <c r="B55" s="220" t="s">
        <v>1927</v>
      </c>
      <c r="C55" s="221">
        <v>150</v>
      </c>
    </row>
    <row r="56" spans="1:3" ht="20.25" customHeight="1">
      <c r="A56" s="217" t="s">
        <v>1928</v>
      </c>
      <c r="B56" s="218" t="s">
        <v>938</v>
      </c>
      <c r="C56" s="216">
        <v>49396</v>
      </c>
    </row>
    <row r="57" spans="1:3" ht="20.25" customHeight="1">
      <c r="A57" s="219" t="s">
        <v>1929</v>
      </c>
      <c r="B57" s="220" t="s">
        <v>1930</v>
      </c>
      <c r="C57" s="221">
        <v>4984</v>
      </c>
    </row>
    <row r="58" spans="1:3" ht="20.25" customHeight="1">
      <c r="A58" s="219" t="s">
        <v>1931</v>
      </c>
      <c r="B58" s="220" t="s">
        <v>938</v>
      </c>
      <c r="C58" s="221">
        <v>44412</v>
      </c>
    </row>
  </sheetData>
  <sheetProtection/>
  <mergeCells count="5">
    <mergeCell ref="A4:B4"/>
    <mergeCell ref="A5:B5"/>
    <mergeCell ref="A7:B7"/>
    <mergeCell ref="C5:C6"/>
    <mergeCell ref="A1:C2"/>
  </mergeCells>
  <printOptions/>
  <pageMargins left="0.75" right="0.47" top="1" bottom="0.67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view="pageBreakPreview" zoomScaleSheetLayoutView="100" workbookViewId="0" topLeftCell="A1">
      <selection activeCell="E9" sqref="E9"/>
    </sheetView>
  </sheetViews>
  <sheetFormatPr defaultColWidth="9.125" defaultRowHeight="18" customHeight="1"/>
  <cols>
    <col min="1" max="1" width="20.25390625" style="190" customWidth="1"/>
    <col min="2" max="2" width="10.00390625" style="190" customWidth="1"/>
    <col min="3" max="3" width="10.375" style="190" customWidth="1"/>
    <col min="4" max="4" width="18.125" style="190" customWidth="1"/>
    <col min="5" max="5" width="10.875" style="190" customWidth="1"/>
    <col min="6" max="6" width="10.125" style="190" customWidth="1"/>
    <col min="7" max="16384" width="9.125" style="31" customWidth="1"/>
  </cols>
  <sheetData>
    <row r="1" spans="1:6" s="38" customFormat="1" ht="32.25" customHeight="1">
      <c r="A1" s="172" t="s">
        <v>1932</v>
      </c>
      <c r="B1" s="172"/>
      <c r="C1" s="172"/>
      <c r="D1" s="172"/>
      <c r="E1" s="172"/>
      <c r="F1" s="172"/>
    </row>
    <row r="2" spans="1:6" s="38" customFormat="1" ht="18" customHeight="1">
      <c r="A2" s="191" t="s">
        <v>34</v>
      </c>
      <c r="B2" s="191"/>
      <c r="C2" s="191"/>
      <c r="D2" s="191"/>
      <c r="E2" s="191"/>
      <c r="F2" s="191"/>
    </row>
    <row r="3" spans="1:6" s="188" customFormat="1" ht="24.75" customHeight="1">
      <c r="A3" s="192" t="s">
        <v>1063</v>
      </c>
      <c r="B3" s="192" t="s">
        <v>1308</v>
      </c>
      <c r="C3" s="192" t="s">
        <v>6</v>
      </c>
      <c r="D3" s="192" t="s">
        <v>1063</v>
      </c>
      <c r="E3" s="192" t="s">
        <v>1308</v>
      </c>
      <c r="F3" s="192" t="s">
        <v>6</v>
      </c>
    </row>
    <row r="4" spans="1:6" s="38" customFormat="1" ht="24.75" customHeight="1">
      <c r="A4" s="193" t="s">
        <v>1064</v>
      </c>
      <c r="B4" s="194">
        <v>426900</v>
      </c>
      <c r="C4" s="143">
        <v>395265</v>
      </c>
      <c r="D4" s="193" t="s">
        <v>1065</v>
      </c>
      <c r="E4" s="194">
        <v>1075961</v>
      </c>
      <c r="F4" s="143">
        <v>1092254</v>
      </c>
    </row>
    <row r="5" spans="1:6" s="38" customFormat="1" ht="24.75" customHeight="1">
      <c r="A5" s="195" t="s">
        <v>1066</v>
      </c>
      <c r="B5" s="194">
        <f>SUM(B6:B8)</f>
        <v>380036</v>
      </c>
      <c r="C5" s="143">
        <f>SUM(C6:C8)</f>
        <v>392144</v>
      </c>
      <c r="D5" s="195" t="s">
        <v>1067</v>
      </c>
      <c r="E5" s="194">
        <f>SUM(E6:E7)</f>
        <v>101600</v>
      </c>
      <c r="F5" s="143">
        <f>SUM(F6:F7)</f>
        <v>93082</v>
      </c>
    </row>
    <row r="6" spans="1:6" s="38" customFormat="1" ht="24.75" customHeight="1">
      <c r="A6" s="196" t="s">
        <v>1068</v>
      </c>
      <c r="B6" s="197">
        <v>17036</v>
      </c>
      <c r="C6" s="198">
        <v>17036</v>
      </c>
      <c r="D6" s="195" t="s">
        <v>1069</v>
      </c>
      <c r="E6" s="194">
        <v>74600</v>
      </c>
      <c r="F6" s="143">
        <v>68283</v>
      </c>
    </row>
    <row r="7" spans="1:6" s="38" customFormat="1" ht="24.75" customHeight="1">
      <c r="A7" s="196" t="s">
        <v>1070</v>
      </c>
      <c r="B7" s="197">
        <v>290000</v>
      </c>
      <c r="C7" s="198">
        <v>289987</v>
      </c>
      <c r="D7" s="195" t="s">
        <v>1071</v>
      </c>
      <c r="E7" s="194">
        <v>27000</v>
      </c>
      <c r="F7" s="143">
        <f>26485-1686</f>
        <v>24799</v>
      </c>
    </row>
    <row r="8" spans="1:6" s="38" customFormat="1" ht="24.75" customHeight="1">
      <c r="A8" s="196" t="s">
        <v>1072</v>
      </c>
      <c r="B8" s="197">
        <v>73000</v>
      </c>
      <c r="C8" s="198">
        <v>85121</v>
      </c>
      <c r="D8" s="195"/>
      <c r="E8" s="199"/>
      <c r="F8" s="143"/>
    </row>
    <row r="9" spans="1:6" s="38" customFormat="1" ht="24.75" customHeight="1">
      <c r="A9" s="196"/>
      <c r="B9" s="197"/>
      <c r="C9" s="198"/>
      <c r="D9" s="195"/>
      <c r="E9" s="199"/>
      <c r="F9" s="143"/>
    </row>
    <row r="10" spans="1:6" s="38" customFormat="1" ht="24.75" customHeight="1">
      <c r="A10" s="196" t="s">
        <v>1073</v>
      </c>
      <c r="B10" s="197">
        <f>39751+1686</f>
        <v>41437</v>
      </c>
      <c r="C10" s="198">
        <v>23887</v>
      </c>
      <c r="D10" s="195"/>
      <c r="E10" s="199"/>
      <c r="F10" s="143"/>
    </row>
    <row r="11" spans="1:6" s="38" customFormat="1" ht="24.75" customHeight="1">
      <c r="A11" s="196" t="s">
        <v>1074</v>
      </c>
      <c r="B11" s="197">
        <v>370000</v>
      </c>
      <c r="C11" s="198">
        <v>320510</v>
      </c>
      <c r="D11" s="195" t="s">
        <v>1075</v>
      </c>
      <c r="E11" s="199"/>
      <c r="F11" s="143"/>
    </row>
    <row r="12" spans="1:6" s="38" customFormat="1" ht="24.75" customHeight="1">
      <c r="A12" s="196" t="s">
        <v>1076</v>
      </c>
      <c r="B12" s="197"/>
      <c r="C12" s="198">
        <v>95000</v>
      </c>
      <c r="D12" s="195" t="s">
        <v>1077</v>
      </c>
      <c r="E12" s="199"/>
      <c r="F12" s="143">
        <v>20000</v>
      </c>
    </row>
    <row r="13" spans="1:6" s="38" customFormat="1" ht="24.75" customHeight="1">
      <c r="A13" s="200"/>
      <c r="B13" s="201"/>
      <c r="C13" s="202"/>
      <c r="D13" s="203" t="s">
        <v>934</v>
      </c>
      <c r="E13" s="199"/>
      <c r="F13" s="143">
        <v>755</v>
      </c>
    </row>
    <row r="14" spans="1:6" s="38" customFormat="1" ht="24.75" customHeight="1">
      <c r="A14" s="196"/>
      <c r="B14" s="197"/>
      <c r="C14" s="198"/>
      <c r="D14" s="195"/>
      <c r="E14" s="199"/>
      <c r="F14" s="143"/>
    </row>
    <row r="15" spans="1:6" s="38" customFormat="1" ht="24.75" customHeight="1">
      <c r="A15" s="196" t="s">
        <v>1078</v>
      </c>
      <c r="B15" s="197">
        <v>30510</v>
      </c>
      <c r="C15" s="198">
        <v>51232</v>
      </c>
      <c r="D15" s="195" t="s">
        <v>1079</v>
      </c>
      <c r="E15" s="194">
        <v>35000</v>
      </c>
      <c r="F15" s="143">
        <v>30510</v>
      </c>
    </row>
    <row r="16" spans="1:6" s="38" customFormat="1" ht="24.75" customHeight="1">
      <c r="A16" s="196"/>
      <c r="B16" s="197"/>
      <c r="C16" s="143"/>
      <c r="D16" s="195"/>
      <c r="E16" s="199"/>
      <c r="F16" s="143"/>
    </row>
    <row r="17" spans="1:6" s="38" customFormat="1" ht="24.75" customHeight="1">
      <c r="A17" s="196"/>
      <c r="B17" s="197"/>
      <c r="C17" s="143"/>
      <c r="D17" s="195"/>
      <c r="E17" s="199"/>
      <c r="F17" s="143"/>
    </row>
    <row r="18" spans="1:6" s="38" customFormat="1" ht="24.75" customHeight="1">
      <c r="A18" s="200"/>
      <c r="B18" s="201"/>
      <c r="C18" s="143"/>
      <c r="D18" s="195"/>
      <c r="E18" s="199"/>
      <c r="F18" s="143"/>
    </row>
    <row r="19" spans="1:6" s="38" customFormat="1" ht="24.75" customHeight="1">
      <c r="A19" s="200"/>
      <c r="B19" s="201"/>
      <c r="C19" s="143"/>
      <c r="D19" s="195" t="s">
        <v>1080</v>
      </c>
      <c r="E19" s="194">
        <v>36322</v>
      </c>
      <c r="F19" s="143">
        <v>41437</v>
      </c>
    </row>
    <row r="20" spans="1:6" s="38" customFormat="1" ht="24.75" customHeight="1">
      <c r="A20" s="200"/>
      <c r="B20" s="201"/>
      <c r="C20" s="143"/>
      <c r="D20" s="195" t="s">
        <v>1081</v>
      </c>
      <c r="E20" s="194">
        <v>36322</v>
      </c>
      <c r="F20" s="143">
        <v>41437</v>
      </c>
    </row>
    <row r="21" spans="1:6" s="38" customFormat="1" ht="24.75" customHeight="1">
      <c r="A21" s="200"/>
      <c r="B21" s="201"/>
      <c r="C21" s="143"/>
      <c r="D21" s="195" t="s">
        <v>1082</v>
      </c>
      <c r="E21" s="199"/>
      <c r="F21" s="143"/>
    </row>
    <row r="22" spans="1:6" s="38" customFormat="1" ht="24.75" customHeight="1">
      <c r="A22" s="200"/>
      <c r="B22" s="201"/>
      <c r="C22" s="143"/>
      <c r="D22" s="195"/>
      <c r="E22" s="199"/>
      <c r="F22" s="143"/>
    </row>
    <row r="23" spans="1:6" s="38" customFormat="1" ht="24.75" customHeight="1">
      <c r="A23" s="200"/>
      <c r="B23" s="201"/>
      <c r="C23" s="143"/>
      <c r="D23" s="195"/>
      <c r="E23" s="199"/>
      <c r="F23" s="143"/>
    </row>
    <row r="24" spans="1:6" s="38" customFormat="1" ht="24.75" customHeight="1">
      <c r="A24" s="183"/>
      <c r="B24" s="202"/>
      <c r="C24" s="143"/>
      <c r="D24" s="203"/>
      <c r="E24" s="204"/>
      <c r="F24" s="143"/>
    </row>
    <row r="25" spans="1:6" s="189" customFormat="1" ht="24.75" customHeight="1">
      <c r="A25" s="205"/>
      <c r="B25" s="198"/>
      <c r="C25" s="143"/>
      <c r="D25" s="203"/>
      <c r="E25" s="204"/>
      <c r="F25" s="143"/>
    </row>
    <row r="26" spans="1:6" s="38" customFormat="1" ht="24.75" customHeight="1">
      <c r="A26" s="206" t="s">
        <v>1083</v>
      </c>
      <c r="B26" s="143">
        <f>B4+B5+B10+B11+B12+B15</f>
        <v>1248883</v>
      </c>
      <c r="C26" s="143">
        <f>C4+C5+C10+C11+C12+C15</f>
        <v>1278038</v>
      </c>
      <c r="D26" s="206" t="s">
        <v>1084</v>
      </c>
      <c r="E26" s="143">
        <f>E4+E5+E19+E15</f>
        <v>1248883</v>
      </c>
      <c r="F26" s="143">
        <f>F4+F5+F19+F15+F12+F13</f>
        <v>1278038</v>
      </c>
    </row>
  </sheetData>
  <sheetProtection/>
  <mergeCells count="2">
    <mergeCell ref="A1:F1"/>
    <mergeCell ref="A2:F2"/>
  </mergeCells>
  <printOptions/>
  <pageMargins left="0.86" right="0.75" top="1" bottom="1" header="0.51" footer="0.51"/>
  <pageSetup horizontalDpi="1200" verticalDpi="1200" orientation="portrait" paperSize="9" scale="9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M13"/>
  <sheetViews>
    <sheetView zoomScaleSheetLayoutView="100" workbookViewId="0" topLeftCell="A1">
      <selection activeCell="O9" sqref="O9"/>
    </sheetView>
  </sheetViews>
  <sheetFormatPr defaultColWidth="9.00390625" defaultRowHeight="14.25"/>
  <cols>
    <col min="2" max="2" width="13.75390625" style="0" customWidth="1"/>
  </cols>
  <sheetData>
    <row r="1" spans="2:12" ht="22.5">
      <c r="B1" s="172" t="s">
        <v>1933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3" spans="11:13" ht="14.25">
      <c r="K3" s="176" t="s">
        <v>34</v>
      </c>
      <c r="L3" s="176"/>
      <c r="M3" s="182"/>
    </row>
    <row r="4" spans="1:12" ht="22.5" customHeight="1">
      <c r="A4" s="177" t="s">
        <v>1934</v>
      </c>
      <c r="B4" s="177" t="s">
        <v>1935</v>
      </c>
      <c r="C4" s="183" t="s">
        <v>1337</v>
      </c>
      <c r="D4" s="183" t="s">
        <v>1936</v>
      </c>
      <c r="E4" s="183" t="s">
        <v>1937</v>
      </c>
      <c r="F4" s="183" t="s">
        <v>1936</v>
      </c>
      <c r="G4" s="184"/>
      <c r="H4" s="184"/>
      <c r="I4" s="184"/>
      <c r="J4" s="184"/>
      <c r="K4" s="184"/>
      <c r="L4" s="184"/>
    </row>
    <row r="5" spans="1:12" ht="22.5" customHeight="1">
      <c r="A5" s="185" t="s">
        <v>1337</v>
      </c>
      <c r="B5" s="186"/>
      <c r="C5" s="183"/>
      <c r="D5" s="183"/>
      <c r="E5" s="184"/>
      <c r="F5" s="184"/>
      <c r="G5" s="184"/>
      <c r="H5" s="184"/>
      <c r="I5" s="184"/>
      <c r="J5" s="184"/>
      <c r="K5" s="184"/>
      <c r="L5" s="184"/>
    </row>
    <row r="6" spans="1:12" ht="22.5" customHeight="1">
      <c r="A6" s="187" t="s">
        <v>1938</v>
      </c>
      <c r="B6" s="183"/>
      <c r="C6" s="183"/>
      <c r="D6" s="183"/>
      <c r="E6" s="184"/>
      <c r="F6" s="184"/>
      <c r="G6" s="184"/>
      <c r="H6" s="184"/>
      <c r="I6" s="184"/>
      <c r="J6" s="184"/>
      <c r="K6" s="184"/>
      <c r="L6" s="184"/>
    </row>
    <row r="7" spans="1:12" ht="22.5" customHeight="1">
      <c r="A7" s="184" t="s">
        <v>1937</v>
      </c>
      <c r="B7" s="184" t="s">
        <v>1937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22.5" customHeight="1">
      <c r="A8" s="184" t="s">
        <v>1937</v>
      </c>
      <c r="B8" s="184" t="s">
        <v>1937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22.5" customHeight="1">
      <c r="A9" s="187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22.5" customHeight="1">
      <c r="A10" s="187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22.5" customHeight="1">
      <c r="A11" s="18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22.5" customHeight="1">
      <c r="A12" s="187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22.5" customHeight="1">
      <c r="A13" s="180" t="s">
        <v>1939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</sheetData>
  <sheetProtection/>
  <mergeCells count="4">
    <mergeCell ref="B1:L1"/>
    <mergeCell ref="K3:L3"/>
    <mergeCell ref="A5:B5"/>
    <mergeCell ref="A13:L1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workbookViewId="0" topLeftCell="A1">
      <pane xSplit="1" ySplit="3" topLeftCell="B4" activePane="bottomRight" state="frozen"/>
      <selection pane="bottomRight" activeCell="I5" sqref="I5"/>
    </sheetView>
  </sheetViews>
  <sheetFormatPr defaultColWidth="14.50390625" defaultRowHeight="14.25"/>
  <cols>
    <col min="1" max="1" width="29.25390625" style="257" customWidth="1"/>
    <col min="2" max="2" width="11.375" style="258" customWidth="1"/>
    <col min="3" max="3" width="12.50390625" style="258" customWidth="1"/>
    <col min="4" max="4" width="9.00390625" style="258" customWidth="1"/>
    <col min="5" max="5" width="11.375" style="258" customWidth="1"/>
    <col min="6" max="6" width="8.375" style="258" customWidth="1"/>
    <col min="7" max="7" width="9.875" style="258" customWidth="1"/>
    <col min="8" max="16384" width="14.50390625" style="258" customWidth="1"/>
  </cols>
  <sheetData>
    <row r="1" spans="1:6" ht="30" customHeight="1">
      <c r="A1" s="259" t="s">
        <v>33</v>
      </c>
      <c r="B1" s="259"/>
      <c r="C1" s="259"/>
      <c r="D1" s="259"/>
      <c r="E1" s="259"/>
      <c r="F1" s="259"/>
    </row>
    <row r="2" ht="18" customHeight="1">
      <c r="F2" s="256" t="s">
        <v>34</v>
      </c>
    </row>
    <row r="3" spans="1:6" ht="25.5" customHeight="1">
      <c r="A3" s="260" t="s">
        <v>2</v>
      </c>
      <c r="B3" s="362" t="s">
        <v>3</v>
      </c>
      <c r="C3" s="154" t="s">
        <v>4</v>
      </c>
      <c r="D3" s="260" t="s">
        <v>5</v>
      </c>
      <c r="E3" s="260" t="s">
        <v>6</v>
      </c>
      <c r="F3" s="260" t="s">
        <v>7</v>
      </c>
    </row>
    <row r="4" spans="1:8" ht="25.5" customHeight="1">
      <c r="A4" s="261" t="s">
        <v>35</v>
      </c>
      <c r="B4" s="363">
        <v>97100</v>
      </c>
      <c r="C4" s="363">
        <v>100367</v>
      </c>
      <c r="D4" s="364">
        <f aca="true" t="shared" si="0" ref="D4:D17">C4/B4*100</f>
        <v>103.36457260556126</v>
      </c>
      <c r="E4" s="113">
        <v>84370</v>
      </c>
      <c r="F4" s="365">
        <f aca="true" t="shared" si="1" ref="F4:F22">C4/E4*100-100</f>
        <v>18.96053099442929</v>
      </c>
      <c r="H4" s="366"/>
    </row>
    <row r="5" spans="1:8" ht="25.5" customHeight="1">
      <c r="A5" s="261" t="s">
        <v>36</v>
      </c>
      <c r="B5" s="363">
        <v>530</v>
      </c>
      <c r="C5" s="363">
        <v>518</v>
      </c>
      <c r="D5" s="364">
        <f t="shared" si="0"/>
        <v>97.73584905660377</v>
      </c>
      <c r="E5" s="113">
        <v>407</v>
      </c>
      <c r="F5" s="365">
        <f t="shared" si="1"/>
        <v>27.272727272727266</v>
      </c>
      <c r="H5" s="366"/>
    </row>
    <row r="6" spans="1:8" ht="25.5" customHeight="1">
      <c r="A6" s="261" t="s">
        <v>37</v>
      </c>
      <c r="B6" s="363">
        <v>52900</v>
      </c>
      <c r="C6" s="363">
        <v>54154</v>
      </c>
      <c r="D6" s="364">
        <f t="shared" si="0"/>
        <v>102.37051039697542</v>
      </c>
      <c r="E6" s="113">
        <v>46539</v>
      </c>
      <c r="F6" s="365">
        <f t="shared" si="1"/>
        <v>16.362620597778204</v>
      </c>
      <c r="H6" s="366"/>
    </row>
    <row r="7" spans="1:8" ht="25.5" customHeight="1">
      <c r="A7" s="261" t="s">
        <v>38</v>
      </c>
      <c r="B7" s="363">
        <v>228200</v>
      </c>
      <c r="C7" s="363">
        <v>232257</v>
      </c>
      <c r="D7" s="364">
        <f t="shared" si="0"/>
        <v>101.77782646801052</v>
      </c>
      <c r="E7" s="113">
        <v>201915</v>
      </c>
      <c r="F7" s="365">
        <f t="shared" si="1"/>
        <v>15.0271153703291</v>
      </c>
      <c r="H7" s="366"/>
    </row>
    <row r="8" spans="1:8" ht="25.5" customHeight="1">
      <c r="A8" s="261" t="s">
        <v>39</v>
      </c>
      <c r="B8" s="363">
        <v>15500</v>
      </c>
      <c r="C8" s="363">
        <v>19862</v>
      </c>
      <c r="D8" s="364">
        <f t="shared" si="0"/>
        <v>128.14193548387095</v>
      </c>
      <c r="E8" s="113">
        <v>9889</v>
      </c>
      <c r="F8" s="365">
        <f t="shared" si="1"/>
        <v>100.84942865810498</v>
      </c>
      <c r="H8" s="366"/>
    </row>
    <row r="9" spans="1:8" ht="25.5" customHeight="1">
      <c r="A9" s="261" t="s">
        <v>40</v>
      </c>
      <c r="B9" s="363">
        <v>23100</v>
      </c>
      <c r="C9" s="363">
        <v>20856</v>
      </c>
      <c r="D9" s="364">
        <f t="shared" si="0"/>
        <v>90.28571428571428</v>
      </c>
      <c r="E9" s="113">
        <v>13337</v>
      </c>
      <c r="F9" s="365">
        <f t="shared" si="1"/>
        <v>56.37699632601033</v>
      </c>
      <c r="H9" s="366"/>
    </row>
    <row r="10" spans="1:8" ht="25.5" customHeight="1">
      <c r="A10" s="261" t="s">
        <v>41</v>
      </c>
      <c r="B10" s="363">
        <v>111150</v>
      </c>
      <c r="C10" s="363">
        <v>133703</v>
      </c>
      <c r="D10" s="364">
        <f t="shared" si="0"/>
        <v>120.2905982905983</v>
      </c>
      <c r="E10" s="113">
        <v>88059</v>
      </c>
      <c r="F10" s="365">
        <f t="shared" si="1"/>
        <v>51.83342985952601</v>
      </c>
      <c r="H10" s="366"/>
    </row>
    <row r="11" spans="1:8" ht="25.5" customHeight="1">
      <c r="A11" s="261" t="s">
        <v>42</v>
      </c>
      <c r="B11" s="363">
        <v>121000</v>
      </c>
      <c r="C11" s="363">
        <v>127145</v>
      </c>
      <c r="D11" s="364">
        <f t="shared" si="0"/>
        <v>105.07851239669421</v>
      </c>
      <c r="E11" s="113">
        <v>89458</v>
      </c>
      <c r="F11" s="365">
        <f t="shared" si="1"/>
        <v>42.128149522681014</v>
      </c>
      <c r="H11" s="366"/>
    </row>
    <row r="12" spans="1:8" ht="25.5" customHeight="1">
      <c r="A12" s="261" t="s">
        <v>43</v>
      </c>
      <c r="B12" s="363">
        <v>7450</v>
      </c>
      <c r="C12" s="363">
        <v>9409</v>
      </c>
      <c r="D12" s="364">
        <f t="shared" si="0"/>
        <v>126.29530201342283</v>
      </c>
      <c r="E12" s="113">
        <v>5141</v>
      </c>
      <c r="F12" s="365">
        <f t="shared" si="1"/>
        <v>83.01886792452831</v>
      </c>
      <c r="H12" s="366"/>
    </row>
    <row r="13" spans="1:8" ht="25.5" customHeight="1">
      <c r="A13" s="261" t="s">
        <v>44</v>
      </c>
      <c r="B13" s="363">
        <v>165000</v>
      </c>
      <c r="C13" s="363">
        <v>201363</v>
      </c>
      <c r="D13" s="364">
        <f t="shared" si="0"/>
        <v>122.03818181818183</v>
      </c>
      <c r="E13" s="113">
        <v>125166</v>
      </c>
      <c r="F13" s="365">
        <f t="shared" si="1"/>
        <v>60.87675566847227</v>
      </c>
      <c r="H13" s="366"/>
    </row>
    <row r="14" spans="1:8" ht="25.5" customHeight="1">
      <c r="A14" s="261" t="s">
        <v>45</v>
      </c>
      <c r="B14" s="363">
        <v>80100</v>
      </c>
      <c r="C14" s="363">
        <v>87380</v>
      </c>
      <c r="D14" s="364">
        <f t="shared" si="0"/>
        <v>109.08863920099876</v>
      </c>
      <c r="E14" s="113">
        <v>72629</v>
      </c>
      <c r="F14" s="365">
        <f t="shared" si="1"/>
        <v>20.3100689807102</v>
      </c>
      <c r="H14" s="366"/>
    </row>
    <row r="15" spans="1:8" ht="25.5" customHeight="1">
      <c r="A15" s="261" t="s">
        <v>46</v>
      </c>
      <c r="B15" s="363">
        <v>22300</v>
      </c>
      <c r="C15" s="363">
        <v>28426</v>
      </c>
      <c r="D15" s="364">
        <f t="shared" si="0"/>
        <v>127.47085201793722</v>
      </c>
      <c r="E15" s="113">
        <v>23392</v>
      </c>
      <c r="F15" s="365">
        <f t="shared" si="1"/>
        <v>21.520177838577297</v>
      </c>
      <c r="H15" s="366"/>
    </row>
    <row r="16" spans="1:8" ht="25.5" customHeight="1">
      <c r="A16" s="261" t="s">
        <v>47</v>
      </c>
      <c r="B16" s="363">
        <v>11950</v>
      </c>
      <c r="C16" s="363">
        <v>14022</v>
      </c>
      <c r="D16" s="364">
        <f t="shared" si="0"/>
        <v>117.3389121338912</v>
      </c>
      <c r="E16" s="113">
        <v>12144</v>
      </c>
      <c r="F16" s="365">
        <f t="shared" si="1"/>
        <v>15.464426877470359</v>
      </c>
      <c r="H16" s="366"/>
    </row>
    <row r="17" spans="1:8" ht="25.5" customHeight="1">
      <c r="A17" s="261" t="s">
        <v>48</v>
      </c>
      <c r="B17" s="363">
        <v>3420</v>
      </c>
      <c r="C17" s="363">
        <v>4019</v>
      </c>
      <c r="D17" s="364">
        <f t="shared" si="0"/>
        <v>117.51461988304092</v>
      </c>
      <c r="E17" s="113">
        <v>8085</v>
      </c>
      <c r="F17" s="365">
        <f t="shared" si="1"/>
        <v>-50.29066171923315</v>
      </c>
      <c r="H17" s="366"/>
    </row>
    <row r="18" spans="1:8" ht="25.5" customHeight="1">
      <c r="A18" s="261" t="s">
        <v>49</v>
      </c>
      <c r="B18" s="363"/>
      <c r="C18" s="363"/>
      <c r="D18" s="364"/>
      <c r="E18" s="113">
        <v>85</v>
      </c>
      <c r="F18" s="365">
        <f t="shared" si="1"/>
        <v>-100</v>
      </c>
      <c r="H18" s="366"/>
    </row>
    <row r="19" spans="1:8" ht="25.5" customHeight="1">
      <c r="A19" s="261" t="s">
        <v>50</v>
      </c>
      <c r="B19" s="363"/>
      <c r="C19" s="363">
        <v>50</v>
      </c>
      <c r="D19" s="364"/>
      <c r="E19" s="113">
        <v>60</v>
      </c>
      <c r="F19" s="365">
        <f t="shared" si="1"/>
        <v>-16.666666666666657</v>
      </c>
      <c r="H19" s="366"/>
    </row>
    <row r="20" spans="1:8" ht="25.5" customHeight="1">
      <c r="A20" s="261" t="s">
        <v>51</v>
      </c>
      <c r="B20" s="363">
        <v>14200</v>
      </c>
      <c r="C20" s="363">
        <v>16866</v>
      </c>
      <c r="D20" s="364">
        <f aca="true" t="shared" si="2" ref="D20:D27">C20/B20*100</f>
        <v>118.77464788732395</v>
      </c>
      <c r="E20" s="113">
        <v>13692</v>
      </c>
      <c r="F20" s="365">
        <f t="shared" si="1"/>
        <v>23.181419807186685</v>
      </c>
      <c r="G20" s="367"/>
      <c r="H20" s="366"/>
    </row>
    <row r="21" spans="1:8" ht="25.5" customHeight="1">
      <c r="A21" s="261" t="s">
        <v>52</v>
      </c>
      <c r="B21" s="363">
        <v>3500</v>
      </c>
      <c r="C21" s="363">
        <v>3592</v>
      </c>
      <c r="D21" s="364">
        <f t="shared" si="2"/>
        <v>102.62857142857142</v>
      </c>
      <c r="E21" s="113">
        <v>2708</v>
      </c>
      <c r="F21" s="365">
        <f t="shared" si="1"/>
        <v>32.64401772525849</v>
      </c>
      <c r="H21" s="366"/>
    </row>
    <row r="22" spans="1:8" ht="25.5" customHeight="1">
      <c r="A22" s="261" t="s">
        <v>53</v>
      </c>
      <c r="B22" s="363">
        <v>40</v>
      </c>
      <c r="C22" s="363">
        <v>71</v>
      </c>
      <c r="D22" s="364">
        <f t="shared" si="2"/>
        <v>177.5</v>
      </c>
      <c r="E22" s="113">
        <v>14</v>
      </c>
      <c r="F22" s="365">
        <f t="shared" si="1"/>
        <v>407.1428571428571</v>
      </c>
      <c r="H22" s="366"/>
    </row>
    <row r="23" spans="1:8" ht="25.5" customHeight="1">
      <c r="A23" s="261" t="s">
        <v>54</v>
      </c>
      <c r="B23" s="363">
        <v>16000</v>
      </c>
      <c r="C23" s="363">
        <v>18287</v>
      </c>
      <c r="D23" s="364">
        <f t="shared" si="2"/>
        <v>114.29374999999999</v>
      </c>
      <c r="E23" s="113"/>
      <c r="F23" s="365"/>
      <c r="H23" s="366"/>
    </row>
    <row r="24" spans="1:8" ht="25.5" customHeight="1">
      <c r="A24" s="368" t="s">
        <v>55</v>
      </c>
      <c r="B24" s="363">
        <v>200</v>
      </c>
      <c r="C24" s="363">
        <v>111</v>
      </c>
      <c r="D24" s="364">
        <f t="shared" si="2"/>
        <v>55.50000000000001</v>
      </c>
      <c r="E24" s="113">
        <v>1162</v>
      </c>
      <c r="F24" s="365">
        <f>C24/E24*100-100</f>
        <v>-90.44750430292599</v>
      </c>
      <c r="G24" s="369"/>
      <c r="H24" s="366"/>
    </row>
    <row r="25" spans="1:8" ht="25.5" customHeight="1">
      <c r="A25" s="368" t="s">
        <v>56</v>
      </c>
      <c r="B25" s="363">
        <v>19700</v>
      </c>
      <c r="C25" s="363">
        <v>19691</v>
      </c>
      <c r="D25" s="364">
        <f t="shared" si="2"/>
        <v>99.95431472081219</v>
      </c>
      <c r="E25" s="113">
        <v>16948</v>
      </c>
      <c r="F25" s="365">
        <f>C25/E25*100-100</f>
        <v>16.18480056643851</v>
      </c>
      <c r="H25" s="366"/>
    </row>
    <row r="26" spans="1:8" ht="25.5" customHeight="1">
      <c r="A26" s="368" t="s">
        <v>57</v>
      </c>
      <c r="B26" s="363">
        <v>120</v>
      </c>
      <c r="C26" s="363">
        <v>105</v>
      </c>
      <c r="D26" s="364">
        <f t="shared" si="2"/>
        <v>87.5</v>
      </c>
      <c r="E26" s="113">
        <v>79</v>
      </c>
      <c r="F26" s="365">
        <f>C26/E26*100-100</f>
        <v>32.91139240506328</v>
      </c>
      <c r="H26" s="366"/>
    </row>
    <row r="27" spans="1:7" ht="22.5" customHeight="1">
      <c r="A27" s="262" t="s">
        <v>58</v>
      </c>
      <c r="B27" s="113">
        <f>SUM(B4:B26)</f>
        <v>993460</v>
      </c>
      <c r="C27" s="113">
        <f>SUM(C4:C26)</f>
        <v>1092254</v>
      </c>
      <c r="D27" s="364">
        <f t="shared" si="2"/>
        <v>109.94443661546514</v>
      </c>
      <c r="E27" s="113">
        <f>SUM(E4:E26)</f>
        <v>815279</v>
      </c>
      <c r="F27" s="365">
        <f>C27/E27*100-100</f>
        <v>33.97303254468716</v>
      </c>
      <c r="G27" s="370"/>
    </row>
    <row r="28" spans="1:6" ht="18" customHeight="1">
      <c r="A28" s="371"/>
      <c r="B28" s="371"/>
      <c r="C28" s="371"/>
      <c r="D28" s="371"/>
      <c r="E28" s="371"/>
      <c r="F28" s="371"/>
    </row>
  </sheetData>
  <sheetProtection/>
  <mergeCells count="2">
    <mergeCell ref="A1:F1"/>
    <mergeCell ref="A28:F28"/>
  </mergeCells>
  <printOptions horizontalCentered="1"/>
  <pageMargins left="0.43" right="0.35" top="0.9" bottom="0.51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L15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25.75390625" style="0" customWidth="1"/>
    <col min="2" max="2" width="21.25390625" style="0" customWidth="1"/>
    <col min="3" max="3" width="31.00390625" style="0" customWidth="1"/>
  </cols>
  <sheetData>
    <row r="1" spans="1:11" ht="22.5">
      <c r="A1" s="172" t="s">
        <v>1940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</row>
    <row r="2" spans="1:11" ht="22.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2.5">
      <c r="A3" s="174" t="s">
        <v>1941</v>
      </c>
      <c r="B3" s="174"/>
      <c r="C3" s="174"/>
      <c r="D3" s="175"/>
      <c r="E3" s="175"/>
      <c r="F3" s="173"/>
      <c r="G3" s="173"/>
      <c r="H3" s="173"/>
      <c r="I3" s="173"/>
      <c r="J3" s="173"/>
      <c r="K3" s="173"/>
    </row>
    <row r="5" spans="2:12" ht="14.25">
      <c r="B5" s="176" t="s">
        <v>34</v>
      </c>
      <c r="C5" s="176"/>
      <c r="L5" s="182"/>
    </row>
    <row r="6" spans="1:3" ht="22.5" customHeight="1">
      <c r="A6" s="177" t="s">
        <v>1942</v>
      </c>
      <c r="B6" s="177" t="s">
        <v>1308</v>
      </c>
      <c r="C6" s="178" t="s">
        <v>6</v>
      </c>
    </row>
    <row r="7" spans="1:3" ht="22.5" customHeight="1">
      <c r="A7" s="177" t="s">
        <v>1337</v>
      </c>
      <c r="B7" s="177"/>
      <c r="C7" s="178"/>
    </row>
    <row r="8" spans="1:3" ht="22.5" customHeight="1">
      <c r="A8" s="177" t="s">
        <v>1937</v>
      </c>
      <c r="B8" s="177"/>
      <c r="C8" s="178"/>
    </row>
    <row r="9" spans="1:3" ht="22.5" customHeight="1">
      <c r="A9" s="179" t="s">
        <v>1937</v>
      </c>
      <c r="B9" s="179"/>
      <c r="C9" s="178"/>
    </row>
    <row r="10" spans="1:3" ht="22.5" customHeight="1">
      <c r="A10" s="179"/>
      <c r="B10" s="179"/>
      <c r="C10" s="178"/>
    </row>
    <row r="11" spans="1:3" ht="22.5" customHeight="1">
      <c r="A11" s="179"/>
      <c r="B11" s="179"/>
      <c r="C11" s="178"/>
    </row>
    <row r="12" spans="1:3" ht="22.5" customHeight="1">
      <c r="A12" s="179"/>
      <c r="B12" s="179"/>
      <c r="C12" s="178"/>
    </row>
    <row r="13" spans="1:3" ht="22.5" customHeight="1">
      <c r="A13" s="179"/>
      <c r="B13" s="179"/>
      <c r="C13" s="178"/>
    </row>
    <row r="14" spans="1:3" ht="22.5" customHeight="1">
      <c r="A14" s="179"/>
      <c r="B14" s="179"/>
      <c r="C14" s="178"/>
    </row>
    <row r="15" spans="1:6" ht="22.5" customHeight="1">
      <c r="A15" s="180" t="s">
        <v>1939</v>
      </c>
      <c r="B15" s="181"/>
      <c r="C15" s="181"/>
      <c r="D15" s="181"/>
      <c r="E15" s="181"/>
      <c r="F15" s="181"/>
    </row>
  </sheetData>
  <sheetProtection/>
  <mergeCells count="4">
    <mergeCell ref="A1:C1"/>
    <mergeCell ref="A3:C3"/>
    <mergeCell ref="B5:C5"/>
    <mergeCell ref="A15:F15"/>
  </mergeCells>
  <printOptions/>
  <pageMargins left="2.05" right="0.75" top="1" bottom="1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5"/>
  <sheetViews>
    <sheetView workbookViewId="0" topLeftCell="A1">
      <pane xSplit="1" ySplit="3" topLeftCell="B4" activePane="bottomRight" state="frozen"/>
      <selection pane="bottomRight" activeCell="N17" sqref="N17"/>
    </sheetView>
  </sheetViews>
  <sheetFormatPr defaultColWidth="9.00390625" defaultRowHeight="16.5" customHeight="1"/>
  <cols>
    <col min="1" max="1" width="31.875" style="31" customWidth="1"/>
    <col min="2" max="2" width="12.875" style="31" customWidth="1"/>
    <col min="3" max="3" width="14.75390625" style="31" customWidth="1"/>
    <col min="4" max="4" width="15.50390625" style="31" customWidth="1"/>
    <col min="5" max="5" width="16.25390625" style="31" customWidth="1"/>
    <col min="6" max="6" width="27.75390625" style="31" hidden="1" customWidth="1"/>
    <col min="7" max="7" width="9.00390625" style="31" hidden="1" customWidth="1"/>
    <col min="8" max="16384" width="9.00390625" style="31" customWidth="1"/>
  </cols>
  <sheetData>
    <row r="1" spans="1:4" ht="30" customHeight="1">
      <c r="A1" s="66" t="s">
        <v>1943</v>
      </c>
      <c r="B1" s="66"/>
      <c r="C1" s="66"/>
      <c r="D1" s="66"/>
    </row>
    <row r="2" spans="1:4" ht="25.5" customHeight="1">
      <c r="A2" s="92"/>
      <c r="B2" s="92"/>
      <c r="C2" s="92"/>
      <c r="D2" s="68" t="s">
        <v>34</v>
      </c>
    </row>
    <row r="3" spans="1:4" s="28" customFormat="1" ht="28.5" customHeight="1">
      <c r="A3" s="42" t="s">
        <v>1086</v>
      </c>
      <c r="B3" s="42" t="s">
        <v>1308</v>
      </c>
      <c r="C3" s="42" t="s">
        <v>6</v>
      </c>
      <c r="D3" s="42" t="s">
        <v>7</v>
      </c>
    </row>
    <row r="4" spans="1:7" s="28" customFormat="1" ht="28.5" customHeight="1">
      <c r="A4" s="164" t="s">
        <v>1087</v>
      </c>
      <c r="B4" s="113">
        <v>22030</v>
      </c>
      <c r="C4" s="165">
        <v>18461</v>
      </c>
      <c r="D4" s="114">
        <f aca="true" t="shared" si="0" ref="D4:D10">B4/C4*100-100</f>
        <v>19.33264720221007</v>
      </c>
      <c r="F4" s="28" t="s">
        <v>1944</v>
      </c>
      <c r="G4" s="28">
        <v>564432</v>
      </c>
    </row>
    <row r="5" spans="1:7" s="28" customFormat="1" ht="28.5" customHeight="1">
      <c r="A5" s="164" t="s">
        <v>1088</v>
      </c>
      <c r="B5" s="113">
        <v>920</v>
      </c>
      <c r="C5" s="165">
        <v>862</v>
      </c>
      <c r="D5" s="114">
        <f t="shared" si="0"/>
        <v>6.728538283062633</v>
      </c>
      <c r="F5" s="28" t="s">
        <v>1945</v>
      </c>
      <c r="G5" s="28">
        <v>18461</v>
      </c>
    </row>
    <row r="6" spans="1:7" s="28" customFormat="1" ht="28.5" customHeight="1">
      <c r="A6" s="166" t="s">
        <v>1089</v>
      </c>
      <c r="B6" s="107">
        <v>627100</v>
      </c>
      <c r="C6" s="165">
        <v>564432</v>
      </c>
      <c r="D6" s="114">
        <f t="shared" si="0"/>
        <v>11.10284321229129</v>
      </c>
      <c r="F6" s="28" t="s">
        <v>1946</v>
      </c>
      <c r="G6" s="28">
        <v>862</v>
      </c>
    </row>
    <row r="7" spans="1:7" s="28" customFormat="1" ht="28.5" customHeight="1">
      <c r="A7" s="164" t="s">
        <v>1090</v>
      </c>
      <c r="B7" s="113">
        <v>1300</v>
      </c>
      <c r="C7" s="165">
        <v>1248</v>
      </c>
      <c r="D7" s="114">
        <f t="shared" si="0"/>
        <v>4.166666666666671</v>
      </c>
      <c r="F7" s="28" t="s">
        <v>1090</v>
      </c>
      <c r="G7" s="28">
        <v>1248</v>
      </c>
    </row>
    <row r="8" spans="1:7" s="28" customFormat="1" ht="28.5" customHeight="1">
      <c r="A8" s="164" t="s">
        <v>1091</v>
      </c>
      <c r="B8" s="113">
        <v>8600</v>
      </c>
      <c r="C8" s="165">
        <v>8563</v>
      </c>
      <c r="D8" s="114">
        <f t="shared" si="0"/>
        <v>0.43209155669741506</v>
      </c>
      <c r="F8" s="28" t="s">
        <v>1091</v>
      </c>
      <c r="G8" s="28">
        <v>8563</v>
      </c>
    </row>
    <row r="9" spans="1:7" s="28" customFormat="1" ht="28.5" customHeight="1">
      <c r="A9" s="164" t="s">
        <v>1092</v>
      </c>
      <c r="B9" s="113">
        <v>2800</v>
      </c>
      <c r="C9" s="165">
        <v>2656</v>
      </c>
      <c r="D9" s="114">
        <f t="shared" si="0"/>
        <v>5.421686746987959</v>
      </c>
      <c r="F9" s="28" t="s">
        <v>1092</v>
      </c>
      <c r="G9" s="28">
        <v>2656</v>
      </c>
    </row>
    <row r="10" spans="1:7" s="28" customFormat="1" ht="28.5" customHeight="1">
      <c r="A10" s="166" t="s">
        <v>1093</v>
      </c>
      <c r="B10" s="107">
        <v>8650</v>
      </c>
      <c r="C10" s="165">
        <v>8482</v>
      </c>
      <c r="D10" s="114">
        <f t="shared" si="0"/>
        <v>1.9806649375147458</v>
      </c>
      <c r="F10" s="28" t="s">
        <v>1093</v>
      </c>
      <c r="G10" s="28">
        <v>8482</v>
      </c>
    </row>
    <row r="11" spans="1:4" s="28" customFormat="1" ht="28.5" customHeight="1">
      <c r="A11" s="166"/>
      <c r="B11" s="167"/>
      <c r="C11" s="165"/>
      <c r="D11" s="114"/>
    </row>
    <row r="12" spans="1:4" s="28" customFormat="1" ht="28.5" customHeight="1">
      <c r="A12" s="164"/>
      <c r="B12" s="168"/>
      <c r="C12" s="165"/>
      <c r="D12" s="114"/>
    </row>
    <row r="13" spans="1:4" s="28" customFormat="1" ht="28.5" customHeight="1">
      <c r="A13" s="164"/>
      <c r="B13" s="168"/>
      <c r="C13" s="165"/>
      <c r="D13" s="114"/>
    </row>
    <row r="14" spans="1:4" s="28" customFormat="1" ht="28.5" customHeight="1">
      <c r="A14" s="166"/>
      <c r="B14" s="167"/>
      <c r="C14" s="165"/>
      <c r="D14" s="114"/>
    </row>
    <row r="15" spans="1:4" s="28" customFormat="1" ht="28.5" customHeight="1">
      <c r="A15" s="166"/>
      <c r="B15" s="169"/>
      <c r="C15" s="170"/>
      <c r="D15" s="114"/>
    </row>
    <row r="16" spans="1:4" s="28" customFormat="1" ht="28.5" customHeight="1">
      <c r="A16" s="166"/>
      <c r="B16" s="169"/>
      <c r="C16" s="170"/>
      <c r="D16" s="114"/>
    </row>
    <row r="17" spans="1:4" s="28" customFormat="1" ht="28.5" customHeight="1">
      <c r="A17" s="166"/>
      <c r="B17" s="169"/>
      <c r="C17" s="170"/>
      <c r="D17" s="114"/>
    </row>
    <row r="18" spans="1:4" s="28" customFormat="1" ht="28.5" customHeight="1">
      <c r="A18" s="166"/>
      <c r="B18" s="169"/>
      <c r="C18" s="170"/>
      <c r="D18" s="114"/>
    </row>
    <row r="19" spans="1:4" s="28" customFormat="1" ht="28.5" customHeight="1">
      <c r="A19" s="166"/>
      <c r="B19" s="169"/>
      <c r="C19" s="170"/>
      <c r="D19" s="114"/>
    </row>
    <row r="20" spans="1:4" s="28" customFormat="1" ht="28.5" customHeight="1">
      <c r="A20" s="166"/>
      <c r="B20" s="169"/>
      <c r="C20" s="170"/>
      <c r="D20" s="114"/>
    </row>
    <row r="21" spans="1:4" s="28" customFormat="1" ht="28.5" customHeight="1">
      <c r="A21" s="77"/>
      <c r="B21" s="171"/>
      <c r="C21" s="117"/>
      <c r="D21" s="114"/>
    </row>
    <row r="22" spans="1:4" s="28" customFormat="1" ht="28.5" customHeight="1">
      <c r="A22" s="73" t="s">
        <v>32</v>
      </c>
      <c r="B22" s="171">
        <f>SUM(B4:B21)</f>
        <v>671400</v>
      </c>
      <c r="C22" s="171">
        <f>SUM(C4:C21)</f>
        <v>604704</v>
      </c>
      <c r="D22" s="114">
        <f>B22/C22*100-100</f>
        <v>11.029528496586764</v>
      </c>
    </row>
    <row r="23" spans="3:4" ht="16.5" customHeight="1">
      <c r="C23" s="115"/>
      <c r="D23" s="115"/>
    </row>
    <row r="24" spans="3:4" ht="16.5" customHeight="1">
      <c r="C24" s="115"/>
      <c r="D24" s="115"/>
    </row>
    <row r="25" spans="3:4" ht="16.5" customHeight="1">
      <c r="C25" s="115"/>
      <c r="D25" s="115"/>
    </row>
  </sheetData>
  <sheetProtection/>
  <mergeCells count="1">
    <mergeCell ref="A1:D1"/>
  </mergeCells>
  <printOptions/>
  <pageMargins left="1.06" right="0.63" top="0.98" bottom="0.59" header="0.59" footer="0.5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showZeros="0" view="pageBreakPreview" zoomScaleSheetLayoutView="100" workbookViewId="0" topLeftCell="B1">
      <selection activeCell="I11" sqref="I11"/>
    </sheetView>
  </sheetViews>
  <sheetFormatPr defaultColWidth="9.00390625" defaultRowHeight="28.5" customHeight="1"/>
  <cols>
    <col min="1" max="1" width="6.125" style="132" hidden="1" customWidth="1"/>
    <col min="2" max="2" width="36.75390625" style="132" customWidth="1"/>
    <col min="3" max="3" width="14.875" style="132" customWidth="1"/>
    <col min="4" max="4" width="12.625" style="133" customWidth="1"/>
    <col min="5" max="5" width="10.125" style="132" customWidth="1"/>
    <col min="6" max="6" width="7.125" style="132" customWidth="1"/>
    <col min="7" max="16384" width="9.00390625" style="132" customWidth="1"/>
  </cols>
  <sheetData>
    <row r="1" spans="2:5" ht="30" customHeight="1">
      <c r="B1" s="134" t="s">
        <v>1947</v>
      </c>
      <c r="C1" s="134"/>
      <c r="D1" s="134"/>
      <c r="E1" s="134"/>
    </row>
    <row r="2" spans="5:6" ht="25.5" customHeight="1">
      <c r="E2" s="153" t="s">
        <v>34</v>
      </c>
      <c r="F2" s="153"/>
    </row>
    <row r="3" spans="2:5" s="131" customFormat="1" ht="28.5" customHeight="1">
      <c r="B3" s="154" t="s">
        <v>1935</v>
      </c>
      <c r="C3" s="154" t="s">
        <v>1308</v>
      </c>
      <c r="D3" s="154" t="s">
        <v>6</v>
      </c>
      <c r="E3" s="93" t="s">
        <v>7</v>
      </c>
    </row>
    <row r="4" spans="1:5" s="152" customFormat="1" ht="28.5" customHeight="1">
      <c r="A4" s="155">
        <v>207</v>
      </c>
      <c r="B4" s="156" t="s">
        <v>1097</v>
      </c>
      <c r="C4" s="157">
        <v>0</v>
      </c>
      <c r="D4" s="157">
        <v>11</v>
      </c>
      <c r="E4" s="158">
        <f aca="true" t="shared" si="0" ref="E4:E9">(C4-D4)/D4*100</f>
        <v>-100</v>
      </c>
    </row>
    <row r="5" spans="1:5" s="152" customFormat="1" ht="28.5" customHeight="1">
      <c r="A5" s="155">
        <v>208</v>
      </c>
      <c r="B5" s="156" t="s">
        <v>1098</v>
      </c>
      <c r="C5" s="157">
        <v>691</v>
      </c>
      <c r="D5" s="157">
        <v>580</v>
      </c>
      <c r="E5" s="158">
        <f t="shared" si="0"/>
        <v>19.137931034482758</v>
      </c>
    </row>
    <row r="6" spans="1:5" s="152" customFormat="1" ht="28.5" customHeight="1">
      <c r="A6" s="155">
        <v>212</v>
      </c>
      <c r="B6" s="156" t="s">
        <v>1099</v>
      </c>
      <c r="C6" s="157">
        <v>274090</v>
      </c>
      <c r="D6" s="157">
        <v>251439</v>
      </c>
      <c r="E6" s="158">
        <f t="shared" si="0"/>
        <v>9.008546804592763</v>
      </c>
    </row>
    <row r="7" spans="1:5" s="152" customFormat="1" ht="28.5" customHeight="1">
      <c r="A7" s="155">
        <v>229</v>
      </c>
      <c r="B7" s="156" t="s">
        <v>1948</v>
      </c>
      <c r="C7" s="157">
        <v>10364</v>
      </c>
      <c r="D7" s="157">
        <v>10832</v>
      </c>
      <c r="E7" s="158">
        <f t="shared" si="0"/>
        <v>-4.3205317577548</v>
      </c>
    </row>
    <row r="8" spans="1:5" s="152" customFormat="1" ht="28.5" customHeight="1">
      <c r="A8" s="155">
        <v>232</v>
      </c>
      <c r="B8" s="156" t="s">
        <v>1949</v>
      </c>
      <c r="C8" s="157">
        <v>10000</v>
      </c>
      <c r="D8" s="157">
        <v>5316</v>
      </c>
      <c r="E8" s="158">
        <f t="shared" si="0"/>
        <v>88.11136192626034</v>
      </c>
    </row>
    <row r="9" spans="1:5" s="152" customFormat="1" ht="28.5" customHeight="1">
      <c r="A9" s="155">
        <v>233</v>
      </c>
      <c r="B9" s="156" t="s">
        <v>1950</v>
      </c>
      <c r="C9" s="157">
        <v>150</v>
      </c>
      <c r="D9" s="157">
        <v>50</v>
      </c>
      <c r="E9" s="158">
        <f t="shared" si="0"/>
        <v>200</v>
      </c>
    </row>
    <row r="10" spans="2:5" s="152" customFormat="1" ht="28.5" customHeight="1">
      <c r="B10" s="159"/>
      <c r="C10" s="159"/>
      <c r="D10" s="159"/>
      <c r="E10" s="158"/>
    </row>
    <row r="11" spans="2:5" s="152" customFormat="1" ht="28.5" customHeight="1">
      <c r="B11" s="125"/>
      <c r="C11" s="160"/>
      <c r="D11" s="161"/>
      <c r="E11" s="158"/>
    </row>
    <row r="12" spans="2:5" s="152" customFormat="1" ht="28.5" customHeight="1">
      <c r="B12" s="125"/>
      <c r="C12" s="160"/>
      <c r="D12" s="161"/>
      <c r="E12" s="158"/>
    </row>
    <row r="13" spans="2:5" s="152" customFormat="1" ht="28.5" customHeight="1">
      <c r="B13" s="125"/>
      <c r="C13" s="160"/>
      <c r="D13" s="161"/>
      <c r="E13" s="158"/>
    </row>
    <row r="14" spans="2:5" s="152" customFormat="1" ht="28.5" customHeight="1">
      <c r="B14" s="125"/>
      <c r="C14" s="160"/>
      <c r="D14" s="161"/>
      <c r="E14" s="158"/>
    </row>
    <row r="15" spans="2:5" s="152" customFormat="1" ht="28.5" customHeight="1">
      <c r="B15" s="125"/>
      <c r="C15" s="160"/>
      <c r="D15" s="161"/>
      <c r="E15" s="158"/>
    </row>
    <row r="16" spans="2:5" s="152" customFormat="1" ht="28.5" customHeight="1">
      <c r="B16" s="125"/>
      <c r="C16" s="160"/>
      <c r="D16" s="161"/>
      <c r="E16" s="158"/>
    </row>
    <row r="17" spans="2:5" s="152" customFormat="1" ht="28.5" customHeight="1">
      <c r="B17" s="125"/>
      <c r="C17" s="160"/>
      <c r="D17" s="161"/>
      <c r="E17" s="158"/>
    </row>
    <row r="18" spans="2:5" s="152" customFormat="1" ht="28.5" customHeight="1">
      <c r="B18" s="125"/>
      <c r="C18" s="160"/>
      <c r="D18" s="161"/>
      <c r="E18" s="158"/>
    </row>
    <row r="19" spans="2:5" s="152" customFormat="1" ht="28.5" customHeight="1">
      <c r="B19" s="127"/>
      <c r="C19" s="160"/>
      <c r="D19" s="161"/>
      <c r="E19" s="158"/>
    </row>
    <row r="20" spans="2:5" s="152" customFormat="1" ht="28.5" customHeight="1">
      <c r="B20" s="127"/>
      <c r="C20" s="160"/>
      <c r="D20" s="161"/>
      <c r="E20" s="158"/>
    </row>
    <row r="21" spans="2:5" s="152" customFormat="1" ht="28.5" customHeight="1">
      <c r="B21" s="127"/>
      <c r="C21" s="160"/>
      <c r="D21" s="161"/>
      <c r="E21" s="158"/>
    </row>
    <row r="22" spans="2:5" s="152" customFormat="1" ht="28.5" customHeight="1">
      <c r="B22" s="162" t="s">
        <v>1094</v>
      </c>
      <c r="C22" s="160">
        <f>SUM(C4:C21)</f>
        <v>295295</v>
      </c>
      <c r="D22" s="160">
        <f>SUM(D4:D21)</f>
        <v>268228</v>
      </c>
      <c r="E22" s="158">
        <f>(C22-D22)/D22*100</f>
        <v>10.091041949386343</v>
      </c>
    </row>
    <row r="23" spans="1:5" ht="18" customHeight="1">
      <c r="A23" s="152"/>
      <c r="B23" s="163" t="s">
        <v>1951</v>
      </c>
      <c r="C23" s="163"/>
      <c r="D23" s="163"/>
      <c r="E23" s="163"/>
    </row>
    <row r="24" spans="2:5" ht="18" customHeight="1">
      <c r="B24" s="163"/>
      <c r="C24" s="163"/>
      <c r="D24" s="163"/>
      <c r="E24" s="163"/>
    </row>
  </sheetData>
  <sheetProtection/>
  <mergeCells count="2">
    <mergeCell ref="B1:E1"/>
    <mergeCell ref="B23:E24"/>
  </mergeCells>
  <printOptions/>
  <pageMargins left="1.14" right="0.75" top="0.98" bottom="0.98" header="0.51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C40"/>
  <sheetViews>
    <sheetView showZeros="0" workbookViewId="0" topLeftCell="A1">
      <selection activeCell="E9" sqref="E9"/>
    </sheetView>
  </sheetViews>
  <sheetFormatPr defaultColWidth="9.00390625" defaultRowHeight="14.25"/>
  <cols>
    <col min="1" max="1" width="8.50390625" style="132" customWidth="1"/>
    <col min="2" max="2" width="46.00390625" style="132" customWidth="1"/>
    <col min="3" max="3" width="26.625" style="132" customWidth="1"/>
    <col min="4" max="247" width="9.00390625" style="132" customWidth="1"/>
  </cols>
  <sheetData>
    <row r="1" spans="1:3" ht="28.5" customHeight="1">
      <c r="A1" s="134" t="s">
        <v>1952</v>
      </c>
      <c r="B1" s="134"/>
      <c r="C1" s="134"/>
    </row>
    <row r="2" ht="20.25" customHeight="1">
      <c r="C2" s="135" t="s">
        <v>34</v>
      </c>
    </row>
    <row r="3" spans="1:3" s="131" customFormat="1" ht="19.5" customHeight="1">
      <c r="A3" s="136" t="s">
        <v>60</v>
      </c>
      <c r="B3" s="136" t="s">
        <v>1935</v>
      </c>
      <c r="C3" s="136" t="s">
        <v>1308</v>
      </c>
    </row>
    <row r="4" spans="1:3" ht="19.5" customHeight="1">
      <c r="A4" s="138"/>
      <c r="B4" s="138" t="s">
        <v>1105</v>
      </c>
      <c r="C4" s="139">
        <v>267725</v>
      </c>
    </row>
    <row r="5" spans="1:3" ht="19.5" customHeight="1">
      <c r="A5" s="141"/>
      <c r="B5" s="138"/>
      <c r="C5" s="142"/>
    </row>
    <row r="6" spans="1:3" ht="19.5" customHeight="1">
      <c r="A6" s="145" t="s">
        <v>443</v>
      </c>
      <c r="B6" s="146" t="s">
        <v>444</v>
      </c>
      <c r="C6" s="147">
        <v>691</v>
      </c>
    </row>
    <row r="7" spans="1:3" ht="19.5" customHeight="1">
      <c r="A7" s="148" t="s">
        <v>1116</v>
      </c>
      <c r="B7" s="149" t="s">
        <v>1953</v>
      </c>
      <c r="C7" s="150">
        <v>372</v>
      </c>
    </row>
    <row r="8" spans="1:3" ht="19.5" customHeight="1">
      <c r="A8" s="148" t="s">
        <v>1954</v>
      </c>
      <c r="B8" s="149" t="s">
        <v>1955</v>
      </c>
      <c r="C8" s="150">
        <v>211</v>
      </c>
    </row>
    <row r="9" spans="1:3" ht="19.5" customHeight="1">
      <c r="A9" s="148" t="s">
        <v>1956</v>
      </c>
      <c r="B9" s="149" t="s">
        <v>1957</v>
      </c>
      <c r="C9" s="150">
        <v>51</v>
      </c>
    </row>
    <row r="10" spans="1:3" ht="19.5" customHeight="1">
      <c r="A10" s="148" t="s">
        <v>1958</v>
      </c>
      <c r="B10" s="149" t="s">
        <v>1959</v>
      </c>
      <c r="C10" s="150">
        <v>110</v>
      </c>
    </row>
    <row r="11" spans="1:3" ht="19.5" customHeight="1">
      <c r="A11" s="148" t="s">
        <v>1960</v>
      </c>
      <c r="B11" s="149" t="s">
        <v>1961</v>
      </c>
      <c r="C11" s="150">
        <v>319</v>
      </c>
    </row>
    <row r="12" spans="1:3" ht="19.5" customHeight="1">
      <c r="A12" s="148" t="s">
        <v>1962</v>
      </c>
      <c r="B12" s="149" t="s">
        <v>1957</v>
      </c>
      <c r="C12" s="150">
        <v>319</v>
      </c>
    </row>
    <row r="13" spans="1:3" ht="19.5" customHeight="1">
      <c r="A13" s="145" t="s">
        <v>734</v>
      </c>
      <c r="B13" s="146" t="s">
        <v>735</v>
      </c>
      <c r="C13" s="147">
        <v>240520</v>
      </c>
    </row>
    <row r="14" spans="1:3" ht="19.5" customHeight="1">
      <c r="A14" s="148" t="s">
        <v>1126</v>
      </c>
      <c r="B14" s="149" t="s">
        <v>1963</v>
      </c>
      <c r="C14" s="150">
        <v>198151</v>
      </c>
    </row>
    <row r="15" spans="1:3" ht="19.5" customHeight="1">
      <c r="A15" s="148" t="s">
        <v>1964</v>
      </c>
      <c r="B15" s="149" t="s">
        <v>1965</v>
      </c>
      <c r="C15" s="150">
        <v>23000</v>
      </c>
    </row>
    <row r="16" spans="1:3" ht="19.5" customHeight="1">
      <c r="A16" s="148" t="s">
        <v>1966</v>
      </c>
      <c r="B16" s="149" t="s">
        <v>1967</v>
      </c>
      <c r="C16" s="150">
        <v>3333</v>
      </c>
    </row>
    <row r="17" spans="1:3" ht="19.5" customHeight="1">
      <c r="A17" s="148" t="s">
        <v>1968</v>
      </c>
      <c r="B17" s="149" t="s">
        <v>1969</v>
      </c>
      <c r="C17" s="150">
        <v>55342</v>
      </c>
    </row>
    <row r="18" spans="1:3" ht="19.5" customHeight="1">
      <c r="A18" s="148" t="s">
        <v>1970</v>
      </c>
      <c r="B18" s="149" t="s">
        <v>1971</v>
      </c>
      <c r="C18" s="150">
        <v>80</v>
      </c>
    </row>
    <row r="19" spans="1:3" ht="19.5" customHeight="1">
      <c r="A19" s="148" t="s">
        <v>1972</v>
      </c>
      <c r="B19" s="149" t="s">
        <v>1973</v>
      </c>
      <c r="C19" s="150">
        <v>9000</v>
      </c>
    </row>
    <row r="20" spans="1:3" ht="19.5" customHeight="1">
      <c r="A20" s="148" t="s">
        <v>1974</v>
      </c>
      <c r="B20" s="149" t="s">
        <v>1975</v>
      </c>
      <c r="C20" s="150">
        <v>107396</v>
      </c>
    </row>
    <row r="21" spans="1:3" ht="19.5" customHeight="1">
      <c r="A21" s="148" t="s">
        <v>1146</v>
      </c>
      <c r="B21" s="149" t="s">
        <v>1976</v>
      </c>
      <c r="C21" s="150">
        <v>37000</v>
      </c>
    </row>
    <row r="22" spans="1:3" ht="19.5" customHeight="1">
      <c r="A22" s="148" t="s">
        <v>1977</v>
      </c>
      <c r="B22" s="149" t="s">
        <v>1965</v>
      </c>
      <c r="C22" s="150">
        <v>37000</v>
      </c>
    </row>
    <row r="23" spans="1:3" ht="19.5" customHeight="1">
      <c r="A23" s="148" t="s">
        <v>1154</v>
      </c>
      <c r="B23" s="149" t="s">
        <v>1978</v>
      </c>
      <c r="C23" s="150">
        <v>2369</v>
      </c>
    </row>
    <row r="24" spans="1:3" ht="19.5" customHeight="1">
      <c r="A24" s="148" t="s">
        <v>1979</v>
      </c>
      <c r="B24" s="149" t="s">
        <v>1980</v>
      </c>
      <c r="C24" s="150">
        <v>1300</v>
      </c>
    </row>
    <row r="25" spans="1:3" ht="19.5" customHeight="1">
      <c r="A25" s="148" t="s">
        <v>1981</v>
      </c>
      <c r="B25" s="149" t="s">
        <v>1982</v>
      </c>
      <c r="C25" s="150">
        <v>1069</v>
      </c>
    </row>
    <row r="26" spans="1:3" ht="19.5" customHeight="1">
      <c r="A26" s="148" t="s">
        <v>1160</v>
      </c>
      <c r="B26" s="149" t="s">
        <v>1983</v>
      </c>
      <c r="C26" s="150">
        <v>3000</v>
      </c>
    </row>
    <row r="27" spans="1:3" ht="19.5" customHeight="1">
      <c r="A27" s="148" t="s">
        <v>1984</v>
      </c>
      <c r="B27" s="149" t="s">
        <v>1985</v>
      </c>
      <c r="C27" s="150">
        <v>3000</v>
      </c>
    </row>
    <row r="28" spans="1:3" ht="19.5" customHeight="1">
      <c r="A28" s="145" t="s">
        <v>1049</v>
      </c>
      <c r="B28" s="146" t="s">
        <v>938</v>
      </c>
      <c r="C28" s="147">
        <v>16364</v>
      </c>
    </row>
    <row r="29" spans="1:3" ht="19.5" customHeight="1">
      <c r="A29" s="148" t="s">
        <v>1178</v>
      </c>
      <c r="B29" s="149" t="s">
        <v>1986</v>
      </c>
      <c r="C29" s="150">
        <v>13649</v>
      </c>
    </row>
    <row r="30" spans="1:3" ht="19.5" customHeight="1">
      <c r="A30" s="148" t="s">
        <v>1987</v>
      </c>
      <c r="B30" s="149" t="s">
        <v>1988</v>
      </c>
      <c r="C30" s="150">
        <v>7649</v>
      </c>
    </row>
    <row r="31" spans="1:3" ht="19.5" customHeight="1">
      <c r="A31" s="148" t="s">
        <v>1989</v>
      </c>
      <c r="B31" s="149" t="s">
        <v>1990</v>
      </c>
      <c r="C31" s="150">
        <v>6000</v>
      </c>
    </row>
    <row r="32" spans="1:3" ht="19.5" customHeight="1">
      <c r="A32" s="148" t="s">
        <v>1184</v>
      </c>
      <c r="B32" s="149" t="s">
        <v>1991</v>
      </c>
      <c r="C32" s="150">
        <v>2715</v>
      </c>
    </row>
    <row r="33" spans="1:3" ht="19.5" customHeight="1">
      <c r="A33" s="148" t="s">
        <v>1992</v>
      </c>
      <c r="B33" s="149" t="s">
        <v>1993</v>
      </c>
      <c r="C33" s="150">
        <v>1979</v>
      </c>
    </row>
    <row r="34" spans="1:3" ht="19.5" customHeight="1">
      <c r="A34" s="148" t="s">
        <v>1994</v>
      </c>
      <c r="B34" s="149" t="s">
        <v>1995</v>
      </c>
      <c r="C34" s="150">
        <v>736</v>
      </c>
    </row>
    <row r="35" spans="1:3" ht="19.5" customHeight="1">
      <c r="A35" s="145" t="s">
        <v>1052</v>
      </c>
      <c r="B35" s="146" t="s">
        <v>1053</v>
      </c>
      <c r="C35" s="147">
        <v>10000</v>
      </c>
    </row>
    <row r="36" spans="1:3" ht="19.5" customHeight="1">
      <c r="A36" s="148" t="s">
        <v>1195</v>
      </c>
      <c r="B36" s="149" t="s">
        <v>1996</v>
      </c>
      <c r="C36" s="150">
        <v>10000</v>
      </c>
    </row>
    <row r="37" spans="1:3" ht="19.5" customHeight="1">
      <c r="A37" s="148" t="s">
        <v>1997</v>
      </c>
      <c r="B37" s="149" t="s">
        <v>1998</v>
      </c>
      <c r="C37" s="150">
        <v>10000</v>
      </c>
    </row>
    <row r="38" spans="1:3" ht="19.5" customHeight="1">
      <c r="A38" s="145" t="s">
        <v>1058</v>
      </c>
      <c r="B38" s="146" t="s">
        <v>1059</v>
      </c>
      <c r="C38" s="147">
        <v>150</v>
      </c>
    </row>
    <row r="39" spans="1:3" ht="19.5" customHeight="1">
      <c r="A39" s="148" t="s">
        <v>1202</v>
      </c>
      <c r="B39" s="149" t="s">
        <v>1999</v>
      </c>
      <c r="C39" s="150">
        <v>150</v>
      </c>
    </row>
    <row r="40" spans="1:3" ht="19.5" customHeight="1">
      <c r="A40" s="148" t="s">
        <v>2000</v>
      </c>
      <c r="B40" s="149" t="s">
        <v>2001</v>
      </c>
      <c r="C40" s="150">
        <v>150</v>
      </c>
    </row>
  </sheetData>
  <sheetProtection/>
  <mergeCells count="1">
    <mergeCell ref="A1:C1"/>
  </mergeCells>
  <printOptions/>
  <pageMargins left="0.77" right="0.7" top="0.75" bottom="1.04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Zeros="0" workbookViewId="0" topLeftCell="A1">
      <selection activeCell="H25" sqref="H25"/>
    </sheetView>
  </sheetViews>
  <sheetFormatPr defaultColWidth="9.00390625" defaultRowHeight="14.25"/>
  <cols>
    <col min="1" max="1" width="8.50390625" style="132" customWidth="1"/>
    <col min="2" max="2" width="39.875" style="132" customWidth="1"/>
    <col min="3" max="3" width="10.625" style="132" customWidth="1"/>
    <col min="4" max="4" width="11.00390625" style="133" customWidth="1"/>
    <col min="5" max="5" width="10.375" style="132" customWidth="1"/>
    <col min="6" max="16384" width="9.00390625" style="132" customWidth="1"/>
  </cols>
  <sheetData>
    <row r="1" spans="1:5" ht="28.5" customHeight="1">
      <c r="A1" s="134" t="s">
        <v>2002</v>
      </c>
      <c r="B1" s="134"/>
      <c r="C1" s="134"/>
      <c r="D1" s="134"/>
      <c r="E1" s="134"/>
    </row>
    <row r="2" ht="20.25" customHeight="1">
      <c r="E2" s="135" t="s">
        <v>34</v>
      </c>
    </row>
    <row r="3" spans="1:5" s="131" customFormat="1" ht="19.5" customHeight="1">
      <c r="A3" s="136" t="s">
        <v>60</v>
      </c>
      <c r="B3" s="136" t="s">
        <v>1935</v>
      </c>
      <c r="C3" s="136" t="s">
        <v>1308</v>
      </c>
      <c r="D3" s="136" t="s">
        <v>6</v>
      </c>
      <c r="E3" s="137" t="s">
        <v>7</v>
      </c>
    </row>
    <row r="4" spans="1:5" ht="19.5" customHeight="1">
      <c r="A4" s="138"/>
      <c r="B4" s="138" t="s">
        <v>1105</v>
      </c>
      <c r="C4" s="139">
        <v>295295</v>
      </c>
      <c r="D4" s="139">
        <v>268228</v>
      </c>
      <c r="E4" s="140">
        <f>_xlfn.IFERROR((C4-D4)/D4*100,0)</f>
        <v>10.091041949386343</v>
      </c>
    </row>
    <row r="5" spans="1:5" ht="19.5" customHeight="1">
      <c r="A5" s="141"/>
      <c r="B5" s="138"/>
      <c r="C5" s="142"/>
      <c r="D5" s="143"/>
      <c r="E5" s="144"/>
    </row>
    <row r="6" spans="1:5" ht="19.5" customHeight="1">
      <c r="A6" s="145" t="s">
        <v>398</v>
      </c>
      <c r="B6" s="146" t="s">
        <v>1106</v>
      </c>
      <c r="C6" s="147">
        <v>0</v>
      </c>
      <c r="D6" s="147">
        <v>11</v>
      </c>
      <c r="E6" s="140">
        <f aca="true" t="shared" si="0" ref="E6:E17">_xlfn.IFERROR((C6-D6)/D6*100,0)</f>
        <v>-100</v>
      </c>
    </row>
    <row r="7" spans="1:5" ht="19.5" customHeight="1">
      <c r="A7" s="145" t="s">
        <v>1111</v>
      </c>
      <c r="B7" s="146" t="s">
        <v>1112</v>
      </c>
      <c r="C7" s="147">
        <v>0</v>
      </c>
      <c r="D7" s="147">
        <v>11</v>
      </c>
      <c r="E7" s="140">
        <f t="shared" si="0"/>
        <v>-100</v>
      </c>
    </row>
    <row r="8" spans="1:5" ht="19.5" customHeight="1">
      <c r="A8" s="148" t="s">
        <v>1113</v>
      </c>
      <c r="B8" s="149" t="s">
        <v>2003</v>
      </c>
      <c r="C8" s="150">
        <v>0</v>
      </c>
      <c r="D8" s="150">
        <v>11</v>
      </c>
      <c r="E8" s="144">
        <f t="shared" si="0"/>
        <v>-100</v>
      </c>
    </row>
    <row r="9" spans="1:5" ht="19.5" customHeight="1">
      <c r="A9" s="145" t="s">
        <v>443</v>
      </c>
      <c r="B9" s="146" t="s">
        <v>1115</v>
      </c>
      <c r="C9" s="147">
        <v>691</v>
      </c>
      <c r="D9" s="147">
        <v>580</v>
      </c>
      <c r="E9" s="140">
        <f t="shared" si="0"/>
        <v>19.137931034482758</v>
      </c>
    </row>
    <row r="10" spans="1:5" ht="19.5" customHeight="1">
      <c r="A10" s="145" t="s">
        <v>1116</v>
      </c>
      <c r="B10" s="146" t="s">
        <v>1117</v>
      </c>
      <c r="C10" s="147">
        <v>372</v>
      </c>
      <c r="D10" s="147">
        <v>224</v>
      </c>
      <c r="E10" s="140">
        <f t="shared" si="0"/>
        <v>66.07142857142857</v>
      </c>
    </row>
    <row r="11" spans="1:5" ht="19.5" customHeight="1">
      <c r="A11" s="148" t="s">
        <v>1118</v>
      </c>
      <c r="B11" s="149" t="s">
        <v>2004</v>
      </c>
      <c r="C11" s="150">
        <v>211</v>
      </c>
      <c r="D11" s="150">
        <v>144</v>
      </c>
      <c r="E11" s="144">
        <f t="shared" si="0"/>
        <v>46.52777777777778</v>
      </c>
    </row>
    <row r="12" spans="1:5" ht="19.5" customHeight="1">
      <c r="A12" s="148" t="s">
        <v>1120</v>
      </c>
      <c r="B12" s="149" t="s">
        <v>2005</v>
      </c>
      <c r="C12" s="150">
        <v>51</v>
      </c>
      <c r="D12" s="150">
        <v>80</v>
      </c>
      <c r="E12" s="144">
        <f t="shared" si="0"/>
        <v>-36.25</v>
      </c>
    </row>
    <row r="13" spans="1:5" ht="19.5" customHeight="1">
      <c r="A13" s="148" t="s">
        <v>2006</v>
      </c>
      <c r="B13" s="149" t="s">
        <v>2007</v>
      </c>
      <c r="C13" s="150">
        <v>110</v>
      </c>
      <c r="D13" s="150"/>
      <c r="E13" s="144">
        <f t="shared" si="0"/>
        <v>0</v>
      </c>
    </row>
    <row r="14" spans="1:5" ht="19.5" customHeight="1">
      <c r="A14" s="145" t="s">
        <v>1122</v>
      </c>
      <c r="B14" s="146" t="s">
        <v>2008</v>
      </c>
      <c r="C14" s="147">
        <v>0</v>
      </c>
      <c r="D14" s="147">
        <v>356</v>
      </c>
      <c r="E14" s="140">
        <f t="shared" si="0"/>
        <v>-100</v>
      </c>
    </row>
    <row r="15" spans="1:5" ht="19.5" customHeight="1">
      <c r="A15" s="148" t="s">
        <v>1124</v>
      </c>
      <c r="B15" s="149" t="s">
        <v>2005</v>
      </c>
      <c r="C15" s="150">
        <v>0</v>
      </c>
      <c r="D15" s="150">
        <v>356</v>
      </c>
      <c r="E15" s="144">
        <f t="shared" si="0"/>
        <v>-100</v>
      </c>
    </row>
    <row r="16" spans="1:5" ht="19.5" customHeight="1">
      <c r="A16" s="145" t="s">
        <v>1960</v>
      </c>
      <c r="B16" s="146" t="s">
        <v>2009</v>
      </c>
      <c r="C16" s="147">
        <v>319</v>
      </c>
      <c r="D16" s="147"/>
      <c r="E16" s="140">
        <f t="shared" si="0"/>
        <v>0</v>
      </c>
    </row>
    <row r="17" spans="1:5" ht="19.5" customHeight="1">
      <c r="A17" s="148" t="s">
        <v>2010</v>
      </c>
      <c r="B17" s="149" t="s">
        <v>2005</v>
      </c>
      <c r="C17" s="150">
        <v>319</v>
      </c>
      <c r="D17" s="150"/>
      <c r="E17" s="144">
        <f t="shared" si="0"/>
        <v>0</v>
      </c>
    </row>
    <row r="18" spans="1:5" ht="19.5" customHeight="1">
      <c r="A18" s="145" t="s">
        <v>734</v>
      </c>
      <c r="B18" s="146" t="s">
        <v>1125</v>
      </c>
      <c r="C18" s="147">
        <v>274090</v>
      </c>
      <c r="D18" s="147">
        <v>251439</v>
      </c>
      <c r="E18" s="140">
        <f aca="true" t="shared" si="1" ref="E18:E54">_xlfn.IFERROR((C18-D18)/D18*100,0)</f>
        <v>9.008546804592763</v>
      </c>
    </row>
    <row r="19" spans="1:5" ht="19.5" customHeight="1">
      <c r="A19" s="145" t="s">
        <v>1126</v>
      </c>
      <c r="B19" s="146" t="s">
        <v>2011</v>
      </c>
      <c r="C19" s="147">
        <v>231721</v>
      </c>
      <c r="D19" s="147">
        <v>225998</v>
      </c>
      <c r="E19" s="140">
        <f t="shared" si="1"/>
        <v>2.532323294896415</v>
      </c>
    </row>
    <row r="20" spans="1:5" ht="19.5" customHeight="1">
      <c r="A20" s="148" t="s">
        <v>1128</v>
      </c>
      <c r="B20" s="149" t="s">
        <v>2012</v>
      </c>
      <c r="C20" s="150">
        <v>23000</v>
      </c>
      <c r="D20" s="150">
        <v>85622</v>
      </c>
      <c r="E20" s="144">
        <f t="shared" si="1"/>
        <v>-73.13774497208662</v>
      </c>
    </row>
    <row r="21" spans="1:5" ht="19.5" customHeight="1">
      <c r="A21" s="148" t="s">
        <v>1130</v>
      </c>
      <c r="B21" s="149" t="s">
        <v>2013</v>
      </c>
      <c r="C21" s="150">
        <v>0</v>
      </c>
      <c r="D21" s="150">
        <v>672</v>
      </c>
      <c r="E21" s="144">
        <f t="shared" si="1"/>
        <v>-100</v>
      </c>
    </row>
    <row r="22" spans="1:5" ht="19.5" customHeight="1">
      <c r="A22" s="148" t="s">
        <v>1132</v>
      </c>
      <c r="B22" s="149" t="s">
        <v>2014</v>
      </c>
      <c r="C22" s="150">
        <v>3333</v>
      </c>
      <c r="D22" s="150">
        <v>466</v>
      </c>
      <c r="E22" s="144">
        <f t="shared" si="1"/>
        <v>615.2360515021459</v>
      </c>
    </row>
    <row r="23" spans="1:5" ht="19.5" customHeight="1">
      <c r="A23" s="148" t="s">
        <v>1134</v>
      </c>
      <c r="B23" s="149" t="s">
        <v>2015</v>
      </c>
      <c r="C23" s="150">
        <v>55342</v>
      </c>
      <c r="D23" s="150">
        <v>17032</v>
      </c>
      <c r="E23" s="144">
        <f t="shared" si="1"/>
        <v>224.92954438703617</v>
      </c>
    </row>
    <row r="24" spans="1:5" ht="19.5" customHeight="1">
      <c r="A24" s="148" t="s">
        <v>1138</v>
      </c>
      <c r="B24" s="149" t="s">
        <v>2016</v>
      </c>
      <c r="C24" s="150">
        <v>80</v>
      </c>
      <c r="D24" s="150">
        <v>69</v>
      </c>
      <c r="E24" s="144">
        <f t="shared" si="1"/>
        <v>15.942028985507244</v>
      </c>
    </row>
    <row r="25" spans="1:5" ht="19.5" customHeight="1">
      <c r="A25" s="148" t="s">
        <v>1140</v>
      </c>
      <c r="B25" s="149" t="s">
        <v>2017</v>
      </c>
      <c r="C25" s="150">
        <v>9000</v>
      </c>
      <c r="D25" s="150">
        <v>17000</v>
      </c>
      <c r="E25" s="144">
        <f t="shared" si="1"/>
        <v>-47.05882352941176</v>
      </c>
    </row>
    <row r="26" spans="1:5" ht="19.5" customHeight="1">
      <c r="A26" s="148" t="s">
        <v>1144</v>
      </c>
      <c r="B26" s="149" t="s">
        <v>2018</v>
      </c>
      <c r="C26" s="150">
        <v>140966</v>
      </c>
      <c r="D26" s="150">
        <v>105137</v>
      </c>
      <c r="E26" s="144">
        <f t="shared" si="1"/>
        <v>34.078392953955316</v>
      </c>
    </row>
    <row r="27" spans="1:5" ht="19.5" customHeight="1">
      <c r="A27" s="145" t="s">
        <v>1146</v>
      </c>
      <c r="B27" s="146" t="s">
        <v>2019</v>
      </c>
      <c r="C27" s="147">
        <v>37000</v>
      </c>
      <c r="D27" s="147">
        <v>19728</v>
      </c>
      <c r="E27" s="140">
        <f t="shared" si="1"/>
        <v>87.55068937550689</v>
      </c>
    </row>
    <row r="28" spans="1:5" ht="19.5" customHeight="1">
      <c r="A28" s="148" t="s">
        <v>1148</v>
      </c>
      <c r="B28" s="149" t="s">
        <v>2012</v>
      </c>
      <c r="C28" s="150">
        <v>37000</v>
      </c>
      <c r="D28" s="150">
        <v>18451</v>
      </c>
      <c r="E28" s="144">
        <f t="shared" si="1"/>
        <v>100.53113652376564</v>
      </c>
    </row>
    <row r="29" spans="1:5" ht="19.5" customHeight="1">
      <c r="A29" s="148" t="s">
        <v>1149</v>
      </c>
      <c r="B29" s="149" t="s">
        <v>2013</v>
      </c>
      <c r="C29" s="150">
        <v>0</v>
      </c>
      <c r="D29" s="150">
        <v>300</v>
      </c>
      <c r="E29" s="144">
        <f t="shared" si="1"/>
        <v>-100</v>
      </c>
    </row>
    <row r="30" spans="1:5" ht="19.5" customHeight="1">
      <c r="A30" s="148" t="s">
        <v>1150</v>
      </c>
      <c r="B30" s="149" t="s">
        <v>2020</v>
      </c>
      <c r="C30" s="150">
        <v>0</v>
      </c>
      <c r="D30" s="150">
        <v>977</v>
      </c>
      <c r="E30" s="144">
        <f t="shared" si="1"/>
        <v>-100</v>
      </c>
    </row>
    <row r="31" spans="1:5" ht="19.5" customHeight="1">
      <c r="A31" s="145" t="s">
        <v>1152</v>
      </c>
      <c r="B31" s="146" t="s">
        <v>1153</v>
      </c>
      <c r="C31" s="147">
        <v>0</v>
      </c>
      <c r="D31" s="147">
        <v>6</v>
      </c>
      <c r="E31" s="140">
        <f t="shared" si="1"/>
        <v>-100</v>
      </c>
    </row>
    <row r="32" spans="1:5" ht="19.5" customHeight="1">
      <c r="A32" s="145" t="s">
        <v>1154</v>
      </c>
      <c r="B32" s="146" t="s">
        <v>1155</v>
      </c>
      <c r="C32" s="147">
        <v>2369</v>
      </c>
      <c r="D32" s="147">
        <v>2863</v>
      </c>
      <c r="E32" s="140">
        <f t="shared" si="1"/>
        <v>-17.254628012574223</v>
      </c>
    </row>
    <row r="33" spans="1:5" ht="19.5" customHeight="1">
      <c r="A33" s="148" t="s">
        <v>1156</v>
      </c>
      <c r="B33" s="149" t="s">
        <v>2021</v>
      </c>
      <c r="C33" s="150">
        <v>1300</v>
      </c>
      <c r="D33" s="150">
        <v>1206</v>
      </c>
      <c r="E33" s="144">
        <f t="shared" si="1"/>
        <v>7.79436152570481</v>
      </c>
    </row>
    <row r="34" spans="1:5" ht="19.5" customHeight="1">
      <c r="A34" s="148" t="s">
        <v>1158</v>
      </c>
      <c r="B34" s="149" t="s">
        <v>2022</v>
      </c>
      <c r="C34" s="150">
        <v>1069</v>
      </c>
      <c r="D34" s="150">
        <v>1657</v>
      </c>
      <c r="E34" s="144">
        <f t="shared" si="1"/>
        <v>-35.48581774290887</v>
      </c>
    </row>
    <row r="35" spans="1:5" ht="19.5" customHeight="1">
      <c r="A35" s="145" t="s">
        <v>1160</v>
      </c>
      <c r="B35" s="146" t="s">
        <v>1161</v>
      </c>
      <c r="C35" s="147">
        <v>3000</v>
      </c>
      <c r="D35" s="147">
        <v>2844</v>
      </c>
      <c r="E35" s="140">
        <f t="shared" si="1"/>
        <v>5.485232067510549</v>
      </c>
    </row>
    <row r="36" spans="1:5" ht="19.5" customHeight="1">
      <c r="A36" s="148" t="s">
        <v>1162</v>
      </c>
      <c r="B36" s="149" t="s">
        <v>2023</v>
      </c>
      <c r="C36" s="150">
        <v>3000</v>
      </c>
      <c r="D36" s="150">
        <v>2844</v>
      </c>
      <c r="E36" s="144">
        <f t="shared" si="1"/>
        <v>5.485232067510549</v>
      </c>
    </row>
    <row r="37" spans="1:5" ht="19.5" customHeight="1">
      <c r="A37" s="145" t="s">
        <v>1049</v>
      </c>
      <c r="B37" s="146" t="s">
        <v>1177</v>
      </c>
      <c r="C37" s="147">
        <v>10364</v>
      </c>
      <c r="D37" s="147">
        <v>10832</v>
      </c>
      <c r="E37" s="140">
        <f t="shared" si="1"/>
        <v>-4.3205317577548</v>
      </c>
    </row>
    <row r="38" spans="1:5" ht="19.5" customHeight="1">
      <c r="A38" s="145" t="s">
        <v>1178</v>
      </c>
      <c r="B38" s="146" t="s">
        <v>1179</v>
      </c>
      <c r="C38" s="147">
        <v>7649</v>
      </c>
      <c r="D38" s="147">
        <v>7792</v>
      </c>
      <c r="E38" s="140">
        <f t="shared" si="1"/>
        <v>-1.8352156057494868</v>
      </c>
    </row>
    <row r="39" spans="1:5" ht="19.5" customHeight="1">
      <c r="A39" s="148" t="s">
        <v>1180</v>
      </c>
      <c r="B39" s="149" t="s">
        <v>2024</v>
      </c>
      <c r="C39" s="150">
        <v>7649</v>
      </c>
      <c r="D39" s="150">
        <v>7754</v>
      </c>
      <c r="E39" s="144">
        <f t="shared" si="1"/>
        <v>-1.3541397988135155</v>
      </c>
    </row>
    <row r="40" spans="1:5" ht="19.5" customHeight="1">
      <c r="A40" s="148" t="s">
        <v>1182</v>
      </c>
      <c r="B40" s="149" t="s">
        <v>2025</v>
      </c>
      <c r="C40" s="150">
        <v>0</v>
      </c>
      <c r="D40" s="150">
        <v>38</v>
      </c>
      <c r="E40" s="144">
        <f t="shared" si="1"/>
        <v>-100</v>
      </c>
    </row>
    <row r="41" spans="1:5" ht="19.5" customHeight="1">
      <c r="A41" s="145" t="s">
        <v>1184</v>
      </c>
      <c r="B41" s="146" t="s">
        <v>1185</v>
      </c>
      <c r="C41" s="147">
        <v>2715</v>
      </c>
      <c r="D41" s="147">
        <v>3040</v>
      </c>
      <c r="E41" s="140">
        <f t="shared" si="1"/>
        <v>-10.69078947368421</v>
      </c>
    </row>
    <row r="42" spans="1:5" ht="19.5" customHeight="1">
      <c r="A42" s="148" t="s">
        <v>1186</v>
      </c>
      <c r="B42" s="149" t="s">
        <v>2026</v>
      </c>
      <c r="C42" s="150">
        <v>1979</v>
      </c>
      <c r="D42" s="150">
        <v>1798</v>
      </c>
      <c r="E42" s="144">
        <f t="shared" si="1"/>
        <v>10.066740823136819</v>
      </c>
    </row>
    <row r="43" spans="1:5" ht="19.5" customHeight="1">
      <c r="A43" s="148" t="s">
        <v>1188</v>
      </c>
      <c r="B43" s="149" t="s">
        <v>2027</v>
      </c>
      <c r="C43" s="150">
        <v>736</v>
      </c>
      <c r="D43" s="150">
        <v>1007</v>
      </c>
      <c r="E43" s="144">
        <f t="shared" si="1"/>
        <v>-26.911618669314798</v>
      </c>
    </row>
    <row r="44" spans="1:5" ht="19.5" customHeight="1">
      <c r="A44" s="148" t="s">
        <v>1190</v>
      </c>
      <c r="B44" s="149" t="s">
        <v>2028</v>
      </c>
      <c r="C44" s="150">
        <v>0</v>
      </c>
      <c r="D44" s="150">
        <v>38</v>
      </c>
      <c r="E44" s="144">
        <f t="shared" si="1"/>
        <v>-100</v>
      </c>
    </row>
    <row r="45" spans="1:5" ht="19.5" customHeight="1">
      <c r="A45" s="148" t="s">
        <v>1192</v>
      </c>
      <c r="B45" s="149" t="s">
        <v>2029</v>
      </c>
      <c r="C45" s="150">
        <v>0</v>
      </c>
      <c r="D45" s="150">
        <v>197</v>
      </c>
      <c r="E45" s="144">
        <f t="shared" si="1"/>
        <v>-100</v>
      </c>
    </row>
    <row r="46" spans="1:5" ht="19.5" customHeight="1">
      <c r="A46" s="145" t="s">
        <v>1052</v>
      </c>
      <c r="B46" s="146" t="s">
        <v>1194</v>
      </c>
      <c r="C46" s="147">
        <v>10000</v>
      </c>
      <c r="D46" s="147">
        <v>5316</v>
      </c>
      <c r="E46" s="140">
        <f t="shared" si="1"/>
        <v>88.11136192626034</v>
      </c>
    </row>
    <row r="47" spans="1:5" ht="19.5" customHeight="1">
      <c r="A47" s="145" t="s">
        <v>1195</v>
      </c>
      <c r="B47" s="146" t="s">
        <v>1196</v>
      </c>
      <c r="C47" s="147">
        <v>10000</v>
      </c>
      <c r="D47" s="147">
        <v>5316</v>
      </c>
      <c r="E47" s="140">
        <f t="shared" si="1"/>
        <v>88.11136192626034</v>
      </c>
    </row>
    <row r="48" spans="1:5" ht="19.5" customHeight="1">
      <c r="A48" s="148" t="s">
        <v>1197</v>
      </c>
      <c r="B48" s="149" t="s">
        <v>2030</v>
      </c>
      <c r="C48" s="150">
        <v>10000</v>
      </c>
      <c r="D48" s="150">
        <v>4546</v>
      </c>
      <c r="E48" s="144">
        <f t="shared" si="1"/>
        <v>119.97360316761988</v>
      </c>
    </row>
    <row r="49" spans="1:5" ht="19.5" customHeight="1">
      <c r="A49" s="148" t="s">
        <v>1199</v>
      </c>
      <c r="B49" s="149" t="s">
        <v>2031</v>
      </c>
      <c r="C49" s="150">
        <v>0</v>
      </c>
      <c r="D49" s="150">
        <v>770</v>
      </c>
      <c r="E49" s="144">
        <f t="shared" si="1"/>
        <v>-100</v>
      </c>
    </row>
    <row r="50" spans="1:5" ht="19.5" customHeight="1">
      <c r="A50" s="145" t="s">
        <v>1058</v>
      </c>
      <c r="B50" s="146" t="s">
        <v>1201</v>
      </c>
      <c r="C50" s="147">
        <v>150</v>
      </c>
      <c r="D50" s="147">
        <v>50</v>
      </c>
      <c r="E50" s="140">
        <f t="shared" si="1"/>
        <v>200</v>
      </c>
    </row>
    <row r="51" spans="1:5" ht="19.5" customHeight="1">
      <c r="A51" s="145" t="s">
        <v>1202</v>
      </c>
      <c r="B51" s="146" t="s">
        <v>1203</v>
      </c>
      <c r="C51" s="147">
        <v>150</v>
      </c>
      <c r="D51" s="147">
        <v>50</v>
      </c>
      <c r="E51" s="140">
        <f t="shared" si="1"/>
        <v>200</v>
      </c>
    </row>
    <row r="52" spans="1:5" ht="19.5" customHeight="1">
      <c r="A52" s="148" t="s">
        <v>1204</v>
      </c>
      <c r="B52" s="149" t="s">
        <v>2032</v>
      </c>
      <c r="C52" s="150">
        <v>150</v>
      </c>
      <c r="D52" s="147"/>
      <c r="E52" s="140">
        <f t="shared" si="1"/>
        <v>0</v>
      </c>
    </row>
    <row r="53" spans="1:5" ht="19.5" customHeight="1">
      <c r="A53" s="148" t="s">
        <v>1206</v>
      </c>
      <c r="B53" s="149" t="s">
        <v>2033</v>
      </c>
      <c r="C53" s="150">
        <v>0</v>
      </c>
      <c r="D53" s="150">
        <v>11</v>
      </c>
      <c r="E53" s="144">
        <f t="shared" si="1"/>
        <v>-100</v>
      </c>
    </row>
    <row r="54" spans="1:5" ht="19.5" customHeight="1">
      <c r="A54" s="148" t="s">
        <v>1208</v>
      </c>
      <c r="B54" s="149" t="s">
        <v>2034</v>
      </c>
      <c r="C54" s="150">
        <v>0</v>
      </c>
      <c r="D54" s="150">
        <v>39</v>
      </c>
      <c r="E54" s="144">
        <f t="shared" si="1"/>
        <v>-100</v>
      </c>
    </row>
    <row r="55" spans="1:5" ht="20.25" customHeight="1">
      <c r="A55" s="151" t="s">
        <v>2035</v>
      </c>
      <c r="B55" s="151"/>
      <c r="C55" s="151"/>
      <c r="D55" s="151"/>
      <c r="E55" s="151"/>
    </row>
    <row r="56" spans="1:5" ht="20.25" customHeight="1">
      <c r="A56" s="151"/>
      <c r="B56" s="151"/>
      <c r="C56" s="151"/>
      <c r="D56" s="151"/>
      <c r="E56" s="151"/>
    </row>
  </sheetData>
  <sheetProtection/>
  <mergeCells count="2">
    <mergeCell ref="A1:E1"/>
    <mergeCell ref="A55:E56"/>
  </mergeCells>
  <printOptions/>
  <pageMargins left="0.77" right="0.7" top="0.75" bottom="1.04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view="pageBreakPreview" zoomScaleSheetLayoutView="100" workbookViewId="0" topLeftCell="A1">
      <selection activeCell="B12" sqref="B12"/>
    </sheetView>
  </sheetViews>
  <sheetFormatPr defaultColWidth="9.125" defaultRowHeight="14.25"/>
  <cols>
    <col min="1" max="1" width="36.50390625" style="121" customWidth="1"/>
    <col min="2" max="2" width="18.50390625" style="121" customWidth="1"/>
    <col min="3" max="3" width="21.25390625" style="121" customWidth="1"/>
    <col min="4" max="248" width="9.125" style="121" customWidth="1"/>
    <col min="249" max="16384" width="9.125" style="121" customWidth="1"/>
  </cols>
  <sheetData>
    <row r="1" spans="1:3" ht="27" customHeight="1">
      <c r="A1" s="122" t="s">
        <v>2036</v>
      </c>
      <c r="B1" s="122"/>
      <c r="C1" s="122"/>
    </row>
    <row r="2" spans="1:3" ht="20.25" customHeight="1">
      <c r="A2" s="123"/>
      <c r="B2" s="123"/>
      <c r="C2" s="124" t="s">
        <v>34</v>
      </c>
    </row>
    <row r="3" spans="1:3" s="120" customFormat="1" ht="28.5" customHeight="1">
      <c r="A3" s="93" t="s">
        <v>1211</v>
      </c>
      <c r="B3" s="93" t="s">
        <v>1308</v>
      </c>
      <c r="C3" s="93" t="s">
        <v>6</v>
      </c>
    </row>
    <row r="4" spans="1:3" ht="28.5" customHeight="1">
      <c r="A4" s="125" t="s">
        <v>1212</v>
      </c>
      <c r="B4" s="126">
        <f>B5+B6</f>
        <v>751355</v>
      </c>
      <c r="C4" s="126">
        <f>C5+C6</f>
        <v>699888</v>
      </c>
    </row>
    <row r="5" spans="1:3" ht="28.5" customHeight="1">
      <c r="A5" s="125" t="s">
        <v>1213</v>
      </c>
      <c r="B5" s="126">
        <v>671400</v>
      </c>
      <c r="C5" s="126">
        <v>604704</v>
      </c>
    </row>
    <row r="6" spans="1:3" ht="28.5" customHeight="1">
      <c r="A6" s="125" t="s">
        <v>1214</v>
      </c>
      <c r="B6" s="126">
        <f>SUM(B7:B9)</f>
        <v>79955</v>
      </c>
      <c r="C6" s="126">
        <f>SUM(C7:C9)</f>
        <v>95184</v>
      </c>
    </row>
    <row r="7" spans="1:3" ht="28.5" customHeight="1">
      <c r="A7" s="125" t="s">
        <v>1215</v>
      </c>
      <c r="B7" s="126">
        <v>6500</v>
      </c>
      <c r="C7" s="126">
        <v>6225</v>
      </c>
    </row>
    <row r="8" spans="1:3" ht="28.5" customHeight="1">
      <c r="A8" s="125" t="s">
        <v>1216</v>
      </c>
      <c r="B8" s="126">
        <v>67455</v>
      </c>
      <c r="C8" s="126">
        <v>43959</v>
      </c>
    </row>
    <row r="9" spans="1:3" ht="28.5" customHeight="1">
      <c r="A9" s="125" t="s">
        <v>1217</v>
      </c>
      <c r="B9" s="126">
        <v>6000</v>
      </c>
      <c r="C9" s="126">
        <v>45000</v>
      </c>
    </row>
    <row r="10" spans="1:3" ht="28.5" customHeight="1">
      <c r="A10" s="125"/>
      <c r="B10" s="126"/>
      <c r="C10" s="126"/>
    </row>
    <row r="11" spans="1:3" ht="28.5" customHeight="1">
      <c r="A11" s="127" t="s">
        <v>1218</v>
      </c>
      <c r="B11" s="126">
        <f>B12+B13</f>
        <v>751355</v>
      </c>
      <c r="C11" s="126">
        <f>C12+C13</f>
        <v>699888</v>
      </c>
    </row>
    <row r="12" spans="1:3" ht="28.5" customHeight="1">
      <c r="A12" s="125" t="s">
        <v>1219</v>
      </c>
      <c r="B12" s="126">
        <v>301295</v>
      </c>
      <c r="C12" s="126">
        <v>313228</v>
      </c>
    </row>
    <row r="13" spans="1:3" ht="28.5" customHeight="1">
      <c r="A13" s="128" t="s">
        <v>1220</v>
      </c>
      <c r="B13" s="126">
        <f>SUM(B14:B15)</f>
        <v>450060</v>
      </c>
      <c r="C13" s="126">
        <f>SUM(C14:C15)</f>
        <v>386660</v>
      </c>
    </row>
    <row r="14" spans="1:3" ht="28.5" customHeight="1">
      <c r="A14" s="129" t="s">
        <v>1221</v>
      </c>
      <c r="B14" s="130">
        <v>370000</v>
      </c>
      <c r="C14" s="126">
        <v>319205</v>
      </c>
    </row>
    <row r="15" spans="1:3" ht="28.5" customHeight="1">
      <c r="A15" s="129" t="s">
        <v>1222</v>
      </c>
      <c r="B15" s="130">
        <v>80060</v>
      </c>
      <c r="C15" s="126">
        <v>67455</v>
      </c>
    </row>
    <row r="16" ht="26.25" customHeight="1"/>
  </sheetData>
  <sheetProtection/>
  <mergeCells count="1">
    <mergeCell ref="A1:C1"/>
  </mergeCells>
  <printOptions/>
  <pageMargins left="1.1" right="0.75" top="0.98" bottom="0.98" header="0.51" footer="0.51"/>
  <pageSetup horizontalDpi="1200" verticalDpi="12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E36"/>
  <sheetViews>
    <sheetView view="pageBreakPreview" zoomScaleSheetLayoutView="100" workbookViewId="0" topLeftCell="A1">
      <selection activeCell="A2" sqref="A1:D65536"/>
    </sheetView>
  </sheetViews>
  <sheetFormatPr defaultColWidth="9.00390625" defaultRowHeight="16.5" customHeight="1"/>
  <cols>
    <col min="1" max="1" width="36.50390625" style="31" customWidth="1"/>
    <col min="2" max="2" width="14.875" style="31" customWidth="1"/>
    <col min="3" max="3" width="14.125" style="110" customWidth="1"/>
    <col min="4" max="4" width="14.125" style="31" customWidth="1"/>
    <col min="5" max="16384" width="9.00390625" style="31" customWidth="1"/>
  </cols>
  <sheetData>
    <row r="1" spans="1:4" ht="27" customHeight="1">
      <c r="A1" s="66" t="s">
        <v>2037</v>
      </c>
      <c r="B1" s="66"/>
      <c r="C1" s="111"/>
      <c r="D1" s="66"/>
    </row>
    <row r="2" spans="1:4" ht="20.25" customHeight="1">
      <c r="A2" s="92"/>
      <c r="B2" s="92"/>
      <c r="C2" s="112"/>
      <c r="D2" s="68" t="s">
        <v>34</v>
      </c>
    </row>
    <row r="3" spans="1:4" s="28" customFormat="1" ht="25.5" customHeight="1">
      <c r="A3" s="42" t="s">
        <v>1224</v>
      </c>
      <c r="B3" s="93" t="s">
        <v>1308</v>
      </c>
      <c r="C3" s="93" t="s">
        <v>6</v>
      </c>
      <c r="D3" s="42" t="s">
        <v>7</v>
      </c>
    </row>
    <row r="4" spans="1:5" s="28" customFormat="1" ht="25.5" customHeight="1">
      <c r="A4" s="77" t="s">
        <v>1225</v>
      </c>
      <c r="B4" s="107">
        <v>237150</v>
      </c>
      <c r="C4" s="113">
        <v>196655</v>
      </c>
      <c r="D4" s="114">
        <f>B4/C4*100-100</f>
        <v>20.591899519463013</v>
      </c>
      <c r="E4" s="115"/>
    </row>
    <row r="5" spans="1:5" s="28" customFormat="1" ht="25.5" customHeight="1">
      <c r="A5" s="77" t="s">
        <v>1226</v>
      </c>
      <c r="B5" s="107">
        <v>60660</v>
      </c>
      <c r="C5" s="113">
        <v>79642</v>
      </c>
      <c r="D5" s="114">
        <f>B5/C5*100-100</f>
        <v>-23.83415785640743</v>
      </c>
      <c r="E5" s="115"/>
    </row>
    <row r="6" spans="1:5" s="28" customFormat="1" ht="25.5" customHeight="1">
      <c r="A6" s="77" t="s">
        <v>1227</v>
      </c>
      <c r="B6" s="107">
        <v>5180</v>
      </c>
      <c r="C6" s="113">
        <v>3951</v>
      </c>
      <c r="D6" s="114">
        <f>B6/C6*100-100</f>
        <v>31.106049101493284</v>
      </c>
      <c r="E6" s="115"/>
    </row>
    <row r="7" spans="1:5" s="28" customFormat="1" ht="25.5" customHeight="1">
      <c r="A7" s="116" t="s">
        <v>1228</v>
      </c>
      <c r="B7" s="107">
        <v>4940</v>
      </c>
      <c r="C7" s="113">
        <v>4441</v>
      </c>
      <c r="D7" s="114">
        <f>B7/C7*100-100</f>
        <v>11.236208061247481</v>
      </c>
      <c r="E7" s="115"/>
    </row>
    <row r="8" spans="1:5" s="28" customFormat="1" ht="25.5" customHeight="1">
      <c r="A8" s="116" t="s">
        <v>2038</v>
      </c>
      <c r="B8" s="107">
        <v>80460</v>
      </c>
      <c r="C8" s="113">
        <v>75144</v>
      </c>
      <c r="D8" s="114">
        <f aca="true" t="shared" si="0" ref="D8:D13">B8/C8*100-100</f>
        <v>7.074417119131255</v>
      </c>
      <c r="E8" s="115"/>
    </row>
    <row r="9" spans="1:5" s="28" customFormat="1" ht="25.5" customHeight="1">
      <c r="A9" s="116" t="s">
        <v>2039</v>
      </c>
      <c r="B9" s="107">
        <v>11300</v>
      </c>
      <c r="C9" s="113">
        <v>10751</v>
      </c>
      <c r="D9" s="114">
        <f t="shared" si="0"/>
        <v>5.106501720770169</v>
      </c>
      <c r="E9" s="115"/>
    </row>
    <row r="10" spans="1:5" s="28" customFormat="1" ht="25.5" customHeight="1">
      <c r="A10" s="116" t="s">
        <v>2040</v>
      </c>
      <c r="B10" s="107">
        <v>1770</v>
      </c>
      <c r="C10" s="113">
        <v>1525</v>
      </c>
      <c r="D10" s="114">
        <f t="shared" si="0"/>
        <v>16.06557377049181</v>
      </c>
      <c r="E10" s="115"/>
    </row>
    <row r="11" spans="1:5" s="28" customFormat="1" ht="25.5" customHeight="1">
      <c r="A11" s="77" t="s">
        <v>2041</v>
      </c>
      <c r="B11" s="107">
        <v>32140</v>
      </c>
      <c r="C11" s="113">
        <v>34415</v>
      </c>
      <c r="D11" s="114">
        <f t="shared" si="0"/>
        <v>-6.610489612087761</v>
      </c>
      <c r="E11" s="115"/>
    </row>
    <row r="12" spans="1:5" s="28" customFormat="1" ht="25.5" customHeight="1">
      <c r="A12" s="77" t="s">
        <v>2042</v>
      </c>
      <c r="B12" s="107">
        <v>85430</v>
      </c>
      <c r="C12" s="113">
        <v>97638</v>
      </c>
      <c r="D12" s="114">
        <f t="shared" si="0"/>
        <v>-12.50332862205289</v>
      </c>
      <c r="E12" s="115"/>
    </row>
    <row r="13" spans="1:5" s="28" customFormat="1" ht="25.5" customHeight="1">
      <c r="A13" s="77" t="s">
        <v>2043</v>
      </c>
      <c r="B13" s="107">
        <v>33090</v>
      </c>
      <c r="C13" s="113">
        <v>29282</v>
      </c>
      <c r="D13" s="114">
        <f t="shared" si="0"/>
        <v>13.004576190150942</v>
      </c>
      <c r="E13" s="115"/>
    </row>
    <row r="14" spans="1:5" s="28" customFormat="1" ht="25.5" customHeight="1">
      <c r="A14" s="50"/>
      <c r="B14" s="117"/>
      <c r="C14" s="113"/>
      <c r="D14" s="114"/>
      <c r="E14" s="115"/>
    </row>
    <row r="15" spans="1:5" s="28" customFormat="1" ht="25.5" customHeight="1">
      <c r="A15" s="77"/>
      <c r="B15" s="117"/>
      <c r="C15" s="113"/>
      <c r="D15" s="114"/>
      <c r="E15" s="115"/>
    </row>
    <row r="16" spans="1:5" s="28" customFormat="1" ht="25.5" customHeight="1">
      <c r="A16" s="77"/>
      <c r="B16" s="117"/>
      <c r="C16" s="113"/>
      <c r="D16" s="114"/>
      <c r="E16" s="115"/>
    </row>
    <row r="17" spans="1:5" s="28" customFormat="1" ht="25.5" customHeight="1">
      <c r="A17" s="77"/>
      <c r="B17" s="117"/>
      <c r="C17" s="113"/>
      <c r="D17" s="114"/>
      <c r="E17" s="115"/>
    </row>
    <row r="18" spans="1:5" s="28" customFormat="1" ht="25.5" customHeight="1">
      <c r="A18" s="77"/>
      <c r="B18" s="117"/>
      <c r="C18" s="113"/>
      <c r="D18" s="114"/>
      <c r="E18" s="115"/>
    </row>
    <row r="19" spans="1:5" s="28" customFormat="1" ht="25.5" customHeight="1">
      <c r="A19" s="77"/>
      <c r="B19" s="117"/>
      <c r="C19" s="113"/>
      <c r="D19" s="114"/>
      <c r="E19" s="115"/>
    </row>
    <row r="20" spans="1:5" s="28" customFormat="1" ht="25.5" customHeight="1">
      <c r="A20" s="77"/>
      <c r="B20" s="117"/>
      <c r="C20" s="113"/>
      <c r="D20" s="114"/>
      <c r="E20" s="115"/>
    </row>
    <row r="21" spans="1:5" s="28" customFormat="1" ht="25.5" customHeight="1">
      <c r="A21" s="77"/>
      <c r="B21" s="117"/>
      <c r="C21" s="113"/>
      <c r="D21" s="114"/>
      <c r="E21" s="115"/>
    </row>
    <row r="22" spans="1:5" s="28" customFormat="1" ht="25.5" customHeight="1">
      <c r="A22" s="77"/>
      <c r="B22" s="117"/>
      <c r="C22" s="113"/>
      <c r="D22" s="114"/>
      <c r="E22" s="115"/>
    </row>
    <row r="23" spans="1:5" s="28" customFormat="1" ht="25.5" customHeight="1">
      <c r="A23" s="77"/>
      <c r="B23" s="117"/>
      <c r="C23" s="118"/>
      <c r="D23" s="114"/>
      <c r="E23" s="115"/>
    </row>
    <row r="24" spans="1:5" s="28" customFormat="1" ht="25.5" customHeight="1">
      <c r="A24" s="77"/>
      <c r="B24" s="117"/>
      <c r="C24" s="113"/>
      <c r="D24" s="114"/>
      <c r="E24" s="115"/>
    </row>
    <row r="25" spans="1:5" s="28" customFormat="1" ht="25.5" customHeight="1">
      <c r="A25" s="77"/>
      <c r="B25" s="117"/>
      <c r="C25" s="113"/>
      <c r="D25" s="114"/>
      <c r="E25" s="115"/>
    </row>
    <row r="26" spans="1:5" s="28" customFormat="1" ht="25.5" customHeight="1">
      <c r="A26" s="73" t="s">
        <v>1094</v>
      </c>
      <c r="B26" s="117">
        <f>SUM(B4:B14)</f>
        <v>552120</v>
      </c>
      <c r="C26" s="113">
        <f>SUM(C4:C14)</f>
        <v>533444</v>
      </c>
      <c r="D26" s="114">
        <f>B26/C26*100-100</f>
        <v>3.50102353761595</v>
      </c>
      <c r="E26" s="115"/>
    </row>
    <row r="27" spans="2:5" ht="16.5" customHeight="1">
      <c r="B27" s="115"/>
      <c r="C27" s="119"/>
      <c r="D27" s="115"/>
      <c r="E27" s="115"/>
    </row>
    <row r="28" spans="2:5" ht="16.5" customHeight="1">
      <c r="B28" s="115"/>
      <c r="C28" s="119"/>
      <c r="D28" s="115"/>
      <c r="E28" s="115"/>
    </row>
    <row r="29" spans="2:5" ht="16.5" customHeight="1">
      <c r="B29" s="115"/>
      <c r="C29" s="119"/>
      <c r="D29" s="115"/>
      <c r="E29" s="115"/>
    </row>
    <row r="30" spans="2:5" ht="16.5" customHeight="1">
      <c r="B30" s="115"/>
      <c r="C30" s="119"/>
      <c r="D30" s="115"/>
      <c r="E30" s="115"/>
    </row>
    <row r="31" spans="2:5" ht="16.5" customHeight="1">
      <c r="B31" s="115"/>
      <c r="C31" s="119"/>
      <c r="D31" s="115"/>
      <c r="E31" s="115"/>
    </row>
    <row r="32" spans="2:5" ht="16.5" customHeight="1">
      <c r="B32" s="115"/>
      <c r="C32" s="119"/>
      <c r="D32" s="115"/>
      <c r="E32" s="115"/>
    </row>
    <row r="33" spans="2:5" ht="16.5" customHeight="1">
      <c r="B33" s="115"/>
      <c r="C33" s="119"/>
      <c r="D33" s="115"/>
      <c r="E33" s="115"/>
    </row>
    <row r="34" spans="2:5" ht="16.5" customHeight="1">
      <c r="B34" s="115"/>
      <c r="C34" s="119"/>
      <c r="D34" s="115"/>
      <c r="E34" s="115"/>
    </row>
    <row r="35" spans="2:5" ht="16.5" customHeight="1">
      <c r="B35" s="115"/>
      <c r="C35" s="119"/>
      <c r="D35" s="115"/>
      <c r="E35" s="115"/>
    </row>
    <row r="36" spans="2:5" ht="16.5" customHeight="1">
      <c r="B36" s="115"/>
      <c r="C36" s="119"/>
      <c r="D36" s="115"/>
      <c r="E36" s="115"/>
    </row>
  </sheetData>
  <sheetProtection/>
  <mergeCells count="1">
    <mergeCell ref="A1:D1"/>
  </mergeCells>
  <printOptions/>
  <pageMargins left="0.91" right="0.75" top="1" bottom="1" header="0.51" footer="0.51"/>
  <pageSetup horizontalDpi="1200" verticalDpi="1200" orientation="portrait" paperSize="9" scale="9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D39"/>
  <sheetViews>
    <sheetView zoomScaleSheetLayoutView="100" workbookViewId="0" topLeftCell="A1">
      <selection activeCell="H31" sqref="H31"/>
    </sheetView>
  </sheetViews>
  <sheetFormatPr defaultColWidth="9.00390625" defaultRowHeight="16.5" customHeight="1"/>
  <cols>
    <col min="1" max="1" width="38.875" style="31" customWidth="1"/>
    <col min="2" max="2" width="13.625" style="31" customWidth="1"/>
    <col min="3" max="3" width="13.125" style="31" customWidth="1"/>
    <col min="4" max="4" width="12.875" style="31" customWidth="1"/>
    <col min="5" max="16384" width="9.00390625" style="31" customWidth="1"/>
  </cols>
  <sheetData>
    <row r="1" spans="1:4" s="91" customFormat="1" ht="19.5" customHeight="1">
      <c r="A1" s="66" t="s">
        <v>2044</v>
      </c>
      <c r="B1" s="66"/>
      <c r="C1" s="66"/>
      <c r="D1" s="66"/>
    </row>
    <row r="2" spans="1:4" ht="26.25" customHeight="1">
      <c r="A2" s="92"/>
      <c r="B2" s="92"/>
      <c r="C2" s="92"/>
      <c r="D2" s="68" t="s">
        <v>34</v>
      </c>
    </row>
    <row r="3" spans="1:4" s="28" customFormat="1" ht="24.75" customHeight="1">
      <c r="A3" s="42" t="s">
        <v>1224</v>
      </c>
      <c r="B3" s="93" t="s">
        <v>1308</v>
      </c>
      <c r="C3" s="93" t="s">
        <v>6</v>
      </c>
      <c r="D3" s="42" t="s">
        <v>7</v>
      </c>
    </row>
    <row r="4" spans="1:4" s="28" customFormat="1" ht="24.75" customHeight="1">
      <c r="A4" s="94" t="s">
        <v>1225</v>
      </c>
      <c r="B4" s="95">
        <v>234530</v>
      </c>
      <c r="C4" s="96">
        <v>210340</v>
      </c>
      <c r="D4" s="97">
        <v>11.500427878672625</v>
      </c>
    </row>
    <row r="5" spans="1:4" s="28" customFormat="1" ht="24.75" customHeight="1">
      <c r="A5" s="98" t="s">
        <v>2045</v>
      </c>
      <c r="B5" s="99">
        <v>222280</v>
      </c>
      <c r="C5" s="100"/>
      <c r="D5" s="101"/>
    </row>
    <row r="6" spans="1:4" s="28" customFormat="1" ht="24.75" customHeight="1">
      <c r="A6" s="98" t="s">
        <v>2046</v>
      </c>
      <c r="B6" s="99">
        <v>1340</v>
      </c>
      <c r="C6" s="100"/>
      <c r="D6" s="101"/>
    </row>
    <row r="7" spans="1:4" s="28" customFormat="1" ht="24.75" customHeight="1">
      <c r="A7" s="98" t="s">
        <v>2047</v>
      </c>
      <c r="B7" s="99">
        <v>5400</v>
      </c>
      <c r="C7" s="100"/>
      <c r="D7" s="101"/>
    </row>
    <row r="8" spans="1:4" s="28" customFormat="1" ht="24.75" customHeight="1">
      <c r="A8" s="98" t="s">
        <v>2048</v>
      </c>
      <c r="B8" s="99">
        <v>5510</v>
      </c>
      <c r="C8" s="100"/>
      <c r="D8" s="101"/>
    </row>
    <row r="9" spans="1:4" s="28" customFormat="1" ht="24.75" customHeight="1">
      <c r="A9" s="102" t="s">
        <v>1226</v>
      </c>
      <c r="B9" s="103">
        <v>60660</v>
      </c>
      <c r="C9" s="104">
        <v>61150</v>
      </c>
      <c r="D9" s="105">
        <v>-0.8013082583810274</v>
      </c>
    </row>
    <row r="10" spans="1:4" s="28" customFormat="1" ht="24.75" customHeight="1">
      <c r="A10" s="98" t="s">
        <v>2045</v>
      </c>
      <c r="B10" s="99">
        <v>59420</v>
      </c>
      <c r="C10" s="100"/>
      <c r="D10" s="101"/>
    </row>
    <row r="11" spans="1:4" s="28" customFormat="1" ht="24.75" customHeight="1">
      <c r="A11" s="98" t="s">
        <v>2046</v>
      </c>
      <c r="B11" s="99">
        <v>1240</v>
      </c>
      <c r="C11" s="100"/>
      <c r="D11" s="101"/>
    </row>
    <row r="12" spans="1:4" s="28" customFormat="1" ht="24.75" customHeight="1">
      <c r="A12" s="102" t="s">
        <v>1227</v>
      </c>
      <c r="B12" s="103">
        <v>2660</v>
      </c>
      <c r="C12" s="104">
        <v>15300</v>
      </c>
      <c r="D12" s="105">
        <v>-82.61437908496733</v>
      </c>
    </row>
    <row r="13" spans="1:4" s="28" customFormat="1" ht="24.75" customHeight="1">
      <c r="A13" s="98" t="s">
        <v>2049</v>
      </c>
      <c r="B13" s="99">
        <v>900</v>
      </c>
      <c r="C13" s="100"/>
      <c r="D13" s="101"/>
    </row>
    <row r="14" spans="1:4" s="28" customFormat="1" ht="24.75" customHeight="1">
      <c r="A14" s="98" t="s">
        <v>2050</v>
      </c>
      <c r="B14" s="99">
        <v>260</v>
      </c>
      <c r="C14" s="100"/>
      <c r="D14" s="101"/>
    </row>
    <row r="15" spans="1:4" s="28" customFormat="1" ht="24.75" customHeight="1">
      <c r="A15" s="98" t="s">
        <v>2051</v>
      </c>
      <c r="B15" s="99">
        <v>800</v>
      </c>
      <c r="C15" s="100"/>
      <c r="D15" s="101"/>
    </row>
    <row r="16" spans="1:4" s="28" customFormat="1" ht="24.75" customHeight="1">
      <c r="A16" s="98" t="s">
        <v>2052</v>
      </c>
      <c r="B16" s="99">
        <v>300</v>
      </c>
      <c r="C16" s="100"/>
      <c r="D16" s="101"/>
    </row>
    <row r="17" spans="1:4" s="28" customFormat="1" ht="24.75" customHeight="1">
      <c r="A17" s="98" t="s">
        <v>2048</v>
      </c>
      <c r="B17" s="99">
        <v>230</v>
      </c>
      <c r="C17" s="100"/>
      <c r="D17" s="101"/>
    </row>
    <row r="18" spans="1:4" s="28" customFormat="1" ht="24.75" customHeight="1">
      <c r="A18" s="98" t="s">
        <v>2053</v>
      </c>
      <c r="B18" s="99">
        <v>170</v>
      </c>
      <c r="C18" s="100"/>
      <c r="D18" s="101"/>
    </row>
    <row r="19" spans="1:4" s="28" customFormat="1" ht="24.75" customHeight="1">
      <c r="A19" s="102" t="s">
        <v>1228</v>
      </c>
      <c r="B19" s="103">
        <v>6840</v>
      </c>
      <c r="C19" s="104">
        <v>5550</v>
      </c>
      <c r="D19" s="105">
        <v>23.243243243243256</v>
      </c>
    </row>
    <row r="20" spans="1:4" s="28" customFormat="1" ht="24.75" customHeight="1">
      <c r="A20" s="98" t="s">
        <v>2054</v>
      </c>
      <c r="B20" s="99">
        <v>6600</v>
      </c>
      <c r="C20" s="100"/>
      <c r="D20" s="101"/>
    </row>
    <row r="21" spans="1:4" s="28" customFormat="1" ht="24.75" customHeight="1">
      <c r="A21" s="98" t="s">
        <v>2048</v>
      </c>
      <c r="B21" s="99">
        <v>240</v>
      </c>
      <c r="C21" s="100"/>
      <c r="D21" s="101"/>
    </row>
    <row r="22" spans="1:4" s="28" customFormat="1" ht="24.75" customHeight="1">
      <c r="A22" s="102" t="s">
        <v>2038</v>
      </c>
      <c r="B22" s="103">
        <v>57840</v>
      </c>
      <c r="C22" s="104">
        <v>47203</v>
      </c>
      <c r="D22" s="105">
        <v>22.534584666228838</v>
      </c>
    </row>
    <row r="23" spans="1:4" s="28" customFormat="1" ht="24.75" customHeight="1">
      <c r="A23" s="98" t="s">
        <v>2055</v>
      </c>
      <c r="B23" s="99">
        <v>55980</v>
      </c>
      <c r="C23" s="100"/>
      <c r="D23" s="101"/>
    </row>
    <row r="24" spans="1:4" s="28" customFormat="1" ht="24.75" customHeight="1">
      <c r="A24" s="98" t="s">
        <v>2056</v>
      </c>
      <c r="B24" s="99">
        <v>780</v>
      </c>
      <c r="C24" s="100"/>
      <c r="D24" s="101"/>
    </row>
    <row r="25" spans="1:4" s="28" customFormat="1" ht="24.75" customHeight="1">
      <c r="A25" s="98" t="s">
        <v>2047</v>
      </c>
      <c r="B25" s="99">
        <v>320</v>
      </c>
      <c r="C25" s="100"/>
      <c r="D25" s="101"/>
    </row>
    <row r="26" spans="1:4" s="28" customFormat="1" ht="24.75" customHeight="1">
      <c r="A26" s="98" t="s">
        <v>2048</v>
      </c>
      <c r="B26" s="99">
        <v>760</v>
      </c>
      <c r="C26" s="100"/>
      <c r="D26" s="101"/>
    </row>
    <row r="27" spans="1:4" s="28" customFormat="1" ht="24.75" customHeight="1">
      <c r="A27" s="102" t="s">
        <v>2039</v>
      </c>
      <c r="B27" s="103">
        <v>10500</v>
      </c>
      <c r="C27" s="104">
        <v>7000</v>
      </c>
      <c r="D27" s="105">
        <v>50</v>
      </c>
    </row>
    <row r="28" spans="1:4" ht="16.5" customHeight="1">
      <c r="A28" s="102" t="s">
        <v>2040</v>
      </c>
      <c r="B28" s="103">
        <v>1830</v>
      </c>
      <c r="C28" s="104">
        <v>1722</v>
      </c>
      <c r="D28" s="105">
        <v>6.271777003484317</v>
      </c>
    </row>
    <row r="29" spans="1:4" ht="16.5" customHeight="1">
      <c r="A29" s="102" t="s">
        <v>2041</v>
      </c>
      <c r="B29" s="103">
        <v>35800</v>
      </c>
      <c r="C29" s="104">
        <v>37020</v>
      </c>
      <c r="D29" s="105">
        <v>-3.2955159373311744</v>
      </c>
    </row>
    <row r="30" spans="1:4" ht="16.5" customHeight="1">
      <c r="A30" s="98" t="s">
        <v>2057</v>
      </c>
      <c r="B30" s="99">
        <v>30850</v>
      </c>
      <c r="C30" s="100"/>
      <c r="D30" s="101"/>
    </row>
    <row r="31" spans="1:4" ht="16.5" customHeight="1">
      <c r="A31" s="98" t="s">
        <v>2058</v>
      </c>
      <c r="B31" s="99">
        <v>2080</v>
      </c>
      <c r="C31" s="100"/>
      <c r="D31" s="101"/>
    </row>
    <row r="32" spans="1:4" ht="16.5" customHeight="1">
      <c r="A32" s="98" t="s">
        <v>2059</v>
      </c>
      <c r="B32" s="99">
        <v>2870</v>
      </c>
      <c r="C32" s="100"/>
      <c r="D32" s="101"/>
    </row>
    <row r="33" spans="1:4" ht="16.5" customHeight="1">
      <c r="A33" s="102" t="s">
        <v>2042</v>
      </c>
      <c r="B33" s="103">
        <v>82030</v>
      </c>
      <c r="C33" s="104">
        <v>75530</v>
      </c>
      <c r="D33" s="105">
        <v>8.605851979345957</v>
      </c>
    </row>
    <row r="34" spans="1:4" ht="16.5" customHeight="1">
      <c r="A34" s="98" t="s">
        <v>2055</v>
      </c>
      <c r="B34" s="99">
        <v>77230</v>
      </c>
      <c r="C34" s="100"/>
      <c r="D34" s="101"/>
    </row>
    <row r="35" spans="1:4" ht="16.5" customHeight="1">
      <c r="A35" s="98" t="s">
        <v>2060</v>
      </c>
      <c r="B35" s="99">
        <v>4800</v>
      </c>
      <c r="C35" s="100"/>
      <c r="D35" s="101"/>
    </row>
    <row r="36" spans="1:4" ht="16.5" customHeight="1">
      <c r="A36" s="102" t="s">
        <v>2043</v>
      </c>
      <c r="B36" s="103">
        <v>33090</v>
      </c>
      <c r="C36" s="104">
        <v>29500</v>
      </c>
      <c r="D36" s="105">
        <v>12.169491525423723</v>
      </c>
    </row>
    <row r="37" spans="1:4" ht="16.5" customHeight="1">
      <c r="A37" s="106"/>
      <c r="B37" s="107"/>
      <c r="C37" s="107"/>
      <c r="D37" s="108"/>
    </row>
    <row r="38" spans="1:4" ht="16.5" customHeight="1">
      <c r="A38" s="106"/>
      <c r="B38" s="107"/>
      <c r="C38" s="107"/>
      <c r="D38" s="108"/>
    </row>
    <row r="39" spans="1:4" ht="16.5" customHeight="1">
      <c r="A39" s="109" t="s">
        <v>32</v>
      </c>
      <c r="B39" s="107">
        <v>525780</v>
      </c>
      <c r="C39" s="107">
        <v>490315</v>
      </c>
      <c r="D39" s="108">
        <v>7.233105248666675</v>
      </c>
    </row>
  </sheetData>
  <sheetProtection/>
  <mergeCells count="1">
    <mergeCell ref="A1:D1"/>
  </mergeCells>
  <printOptions/>
  <pageMargins left="0.86" right="0.75" top="1" bottom="1" header="0.51" footer="0.51"/>
  <pageSetup horizontalDpi="1200" verticalDpi="12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="85" zoomScaleNormal="85" zoomScaleSheetLayoutView="100" workbookViewId="0" topLeftCell="A13">
      <selection activeCell="N34" sqref="N34"/>
    </sheetView>
  </sheetViews>
  <sheetFormatPr defaultColWidth="9.00390625" defaultRowHeight="14.25"/>
  <cols>
    <col min="1" max="1" width="34.25390625" style="31" customWidth="1"/>
    <col min="2" max="2" width="11.375" style="31" customWidth="1"/>
    <col min="3" max="3" width="9.125" style="31" customWidth="1"/>
    <col min="4" max="4" width="31.625" style="31" bestFit="1" customWidth="1"/>
    <col min="5" max="5" width="11.25390625" style="31" customWidth="1"/>
    <col min="6" max="6" width="10.25390625" style="31" customWidth="1"/>
    <col min="7" max="16384" width="9.00390625" style="31" customWidth="1"/>
  </cols>
  <sheetData>
    <row r="1" ht="14.25" customHeight="1">
      <c r="A1" s="83"/>
    </row>
    <row r="2" ht="12" customHeight="1">
      <c r="A2" s="34"/>
    </row>
    <row r="3" spans="1:6" s="82" customFormat="1" ht="28.5" customHeight="1">
      <c r="A3" s="84" t="s">
        <v>2061</v>
      </c>
      <c r="B3" s="84"/>
      <c r="C3" s="84"/>
      <c r="D3" s="84"/>
      <c r="E3" s="84"/>
      <c r="F3" s="84"/>
    </row>
    <row r="4" ht="6.75" customHeight="1">
      <c r="F4" s="85"/>
    </row>
    <row r="5" spans="1:6" ht="24.75" customHeight="1">
      <c r="A5" s="28"/>
      <c r="B5" s="28"/>
      <c r="C5" s="28"/>
      <c r="F5" s="68" t="s">
        <v>34</v>
      </c>
    </row>
    <row r="6" spans="1:6" ht="27" customHeight="1">
      <c r="A6" s="42" t="s">
        <v>2062</v>
      </c>
      <c r="B6" s="42"/>
      <c r="C6" s="42"/>
      <c r="D6" s="42" t="s">
        <v>2063</v>
      </c>
      <c r="E6" s="42"/>
      <c r="F6" s="42"/>
    </row>
    <row r="7" spans="1:6" ht="27" customHeight="1">
      <c r="A7" s="42" t="s">
        <v>1086</v>
      </c>
      <c r="B7" s="69" t="s">
        <v>2064</v>
      </c>
      <c r="C7" s="69" t="s">
        <v>2065</v>
      </c>
      <c r="D7" s="42" t="s">
        <v>1086</v>
      </c>
      <c r="E7" s="69" t="s">
        <v>2064</v>
      </c>
      <c r="F7" s="69" t="s">
        <v>2065</v>
      </c>
    </row>
    <row r="8" spans="1:6" ht="18.75" customHeight="1">
      <c r="A8" s="42"/>
      <c r="B8" s="69"/>
      <c r="C8" s="69"/>
      <c r="D8" s="42"/>
      <c r="E8" s="69"/>
      <c r="F8" s="69"/>
    </row>
    <row r="9" spans="1:6" ht="30" customHeight="1">
      <c r="A9" s="77" t="s">
        <v>2066</v>
      </c>
      <c r="B9" s="86">
        <v>1305</v>
      </c>
      <c r="D9" s="87" t="s">
        <v>2067</v>
      </c>
      <c r="E9" s="77"/>
      <c r="F9" s="77"/>
    </row>
    <row r="10" spans="1:6" ht="30" customHeight="1">
      <c r="A10" s="77" t="s">
        <v>2068</v>
      </c>
      <c r="B10" s="77"/>
      <c r="C10" s="77"/>
      <c r="D10" s="77" t="s">
        <v>2069</v>
      </c>
      <c r="E10" s="77"/>
      <c r="F10" s="77"/>
    </row>
    <row r="11" spans="1:6" ht="30" customHeight="1">
      <c r="A11" s="77" t="s">
        <v>2070</v>
      </c>
      <c r="B11" s="77"/>
      <c r="C11" s="77"/>
      <c r="D11" s="77" t="s">
        <v>2071</v>
      </c>
      <c r="E11" s="77"/>
      <c r="F11" s="77"/>
    </row>
    <row r="12" spans="1:6" ht="30" customHeight="1">
      <c r="A12" s="77" t="s">
        <v>2072</v>
      </c>
      <c r="B12" s="77"/>
      <c r="C12" s="77"/>
      <c r="D12" s="77" t="s">
        <v>2073</v>
      </c>
      <c r="E12" s="88"/>
      <c r="F12" s="88"/>
    </row>
    <row r="13" spans="1:6" ht="30" customHeight="1">
      <c r="A13" s="50" t="s">
        <v>2074</v>
      </c>
      <c r="B13" s="86"/>
      <c r="C13" s="86">
        <v>805</v>
      </c>
      <c r="D13" s="77" t="s">
        <v>2075</v>
      </c>
      <c r="E13" s="86"/>
      <c r="F13" s="86">
        <v>805</v>
      </c>
    </row>
    <row r="14" spans="1:6" ht="30" customHeight="1">
      <c r="A14" s="50"/>
      <c r="B14" s="86"/>
      <c r="C14" s="86"/>
      <c r="D14" s="50"/>
      <c r="E14" s="86"/>
      <c r="F14" s="86"/>
    </row>
    <row r="15" spans="1:6" s="62" customFormat="1" ht="30" customHeight="1">
      <c r="A15" s="53" t="s">
        <v>2076</v>
      </c>
      <c r="B15" s="74">
        <f>SUM(B9:B13)</f>
        <v>1305</v>
      </c>
      <c r="C15" s="74">
        <f>SUM(C10:C13)</f>
        <v>805</v>
      </c>
      <c r="D15" s="53" t="s">
        <v>2077</v>
      </c>
      <c r="E15" s="74">
        <f>SUM(E9:E13)</f>
        <v>0</v>
      </c>
      <c r="F15" s="74">
        <f>SUM(F9:F13)</f>
        <v>805</v>
      </c>
    </row>
    <row r="16" spans="1:6" ht="30" customHeight="1">
      <c r="A16" s="50" t="s">
        <v>2078</v>
      </c>
      <c r="B16" s="78"/>
      <c r="C16" s="78"/>
      <c r="D16" s="87" t="s">
        <v>2079</v>
      </c>
      <c r="E16" s="78" t="s">
        <v>2080</v>
      </c>
      <c r="F16" s="78"/>
    </row>
    <row r="17" spans="1:6" ht="30" customHeight="1">
      <c r="A17" s="50" t="s">
        <v>2081</v>
      </c>
      <c r="B17" s="78"/>
      <c r="C17" s="78"/>
      <c r="D17" s="50" t="s">
        <v>2082</v>
      </c>
      <c r="E17" s="86">
        <v>1305</v>
      </c>
      <c r="F17" s="78"/>
    </row>
    <row r="18" spans="1:6" ht="30" customHeight="1">
      <c r="A18" s="50"/>
      <c r="B18" s="78"/>
      <c r="C18" s="78"/>
      <c r="D18" s="77" t="s">
        <v>2083</v>
      </c>
      <c r="E18" s="78"/>
      <c r="F18" s="78"/>
    </row>
    <row r="19" spans="1:6" s="62" customFormat="1" ht="30" customHeight="1">
      <c r="A19" s="53" t="s">
        <v>2084</v>
      </c>
      <c r="B19" s="76">
        <f>SUM(B16:B17)</f>
        <v>0</v>
      </c>
      <c r="C19" s="76">
        <f>SUM(C16:C17)</f>
        <v>0</v>
      </c>
      <c r="D19" s="53" t="s">
        <v>2085</v>
      </c>
      <c r="E19" s="76">
        <f>SUM(E17:E18)</f>
        <v>1305</v>
      </c>
      <c r="F19" s="76">
        <f>SUM(F17:F18)</f>
        <v>0</v>
      </c>
    </row>
    <row r="20" spans="1:6" s="62" customFormat="1" ht="30" customHeight="1">
      <c r="A20" s="53"/>
      <c r="B20" s="76"/>
      <c r="C20" s="76"/>
      <c r="D20" s="53"/>
      <c r="E20" s="76"/>
      <c r="F20" s="76"/>
    </row>
    <row r="21" spans="1:6" s="62" customFormat="1" ht="30" customHeight="1">
      <c r="A21" s="53"/>
      <c r="B21" s="76"/>
      <c r="C21" s="76"/>
      <c r="D21" s="53"/>
      <c r="E21" s="76"/>
      <c r="F21" s="76"/>
    </row>
    <row r="22" spans="1:6" s="62" customFormat="1" ht="30" customHeight="1">
      <c r="A22" s="53"/>
      <c r="B22" s="76"/>
      <c r="C22" s="76"/>
      <c r="D22" s="53"/>
      <c r="E22" s="76"/>
      <c r="F22" s="76"/>
    </row>
    <row r="23" spans="1:6" s="62" customFormat="1" ht="30" customHeight="1">
      <c r="A23" s="53"/>
      <c r="B23" s="76"/>
      <c r="C23" s="76"/>
      <c r="D23" s="53"/>
      <c r="E23" s="76"/>
      <c r="F23" s="76"/>
    </row>
    <row r="24" spans="1:6" s="62" customFormat="1" ht="30" customHeight="1">
      <c r="A24" s="53"/>
      <c r="B24" s="76"/>
      <c r="C24" s="76"/>
      <c r="D24" s="53"/>
      <c r="E24" s="76"/>
      <c r="F24" s="76"/>
    </row>
    <row r="25" spans="1:6" s="62" customFormat="1" ht="30" customHeight="1">
      <c r="A25" s="53"/>
      <c r="B25" s="76"/>
      <c r="C25" s="76"/>
      <c r="D25" s="53"/>
      <c r="E25" s="76"/>
      <c r="F25" s="76"/>
    </row>
    <row r="26" spans="1:6" s="62" customFormat="1" ht="30" customHeight="1">
      <c r="A26" s="53"/>
      <c r="B26" s="76"/>
      <c r="C26" s="76"/>
      <c r="D26" s="53"/>
      <c r="E26" s="76"/>
      <c r="F26" s="76"/>
    </row>
    <row r="27" spans="1:6" s="62" customFormat="1" ht="30" customHeight="1">
      <c r="A27" s="53"/>
      <c r="B27" s="76"/>
      <c r="C27" s="76"/>
      <c r="D27" s="53"/>
      <c r="E27" s="76"/>
      <c r="F27" s="76"/>
    </row>
    <row r="28" spans="1:6" s="62" customFormat="1" ht="30" customHeight="1">
      <c r="A28" s="53"/>
      <c r="B28" s="76"/>
      <c r="C28" s="76"/>
      <c r="D28" s="53"/>
      <c r="E28" s="76"/>
      <c r="F28" s="76"/>
    </row>
    <row r="29" spans="1:6" s="62" customFormat="1" ht="30" customHeight="1">
      <c r="A29" s="53"/>
      <c r="B29" s="76"/>
      <c r="C29" s="76"/>
      <c r="D29" s="53"/>
      <c r="E29" s="76"/>
      <c r="F29" s="76"/>
    </row>
    <row r="30" spans="1:6" s="62" customFormat="1" ht="30" customHeight="1">
      <c r="A30" s="53"/>
      <c r="B30" s="76"/>
      <c r="C30" s="76"/>
      <c r="D30" s="53"/>
      <c r="E30" s="76"/>
      <c r="F30" s="76"/>
    </row>
    <row r="31" spans="1:6" s="62" customFormat="1" ht="30" customHeight="1">
      <c r="A31" s="53"/>
      <c r="B31" s="76"/>
      <c r="C31" s="76"/>
      <c r="D31" s="53"/>
      <c r="E31" s="76"/>
      <c r="F31" s="76"/>
    </row>
    <row r="32" spans="1:6" ht="30" customHeight="1">
      <c r="A32" s="73"/>
      <c r="B32" s="78"/>
      <c r="C32" s="78"/>
      <c r="D32" s="73"/>
      <c r="E32" s="78"/>
      <c r="F32" s="78"/>
    </row>
    <row r="33" spans="1:6" s="62" customFormat="1" ht="30" customHeight="1">
      <c r="A33" s="53" t="s">
        <v>2086</v>
      </c>
      <c r="B33" s="74">
        <f aca="true" t="shared" si="0" ref="B33:F33">B15+B19</f>
        <v>1305</v>
      </c>
      <c r="C33" s="74">
        <f t="shared" si="0"/>
        <v>805</v>
      </c>
      <c r="D33" s="53" t="s">
        <v>2087</v>
      </c>
      <c r="E33" s="74">
        <f t="shared" si="0"/>
        <v>1305</v>
      </c>
      <c r="F33" s="74">
        <f t="shared" si="0"/>
        <v>805</v>
      </c>
    </row>
    <row r="34" spans="1:3" ht="22.5" customHeight="1">
      <c r="A34" s="79"/>
      <c r="B34" s="89"/>
      <c r="C34" s="90"/>
    </row>
  </sheetData>
  <sheetProtection/>
  <mergeCells count="9">
    <mergeCell ref="A3:F3"/>
    <mergeCell ref="A6:C6"/>
    <mergeCell ref="D6:F6"/>
    <mergeCell ref="A7:A8"/>
    <mergeCell ref="B7:B8"/>
    <mergeCell ref="C7:C8"/>
    <mergeCell ref="D7:D8"/>
    <mergeCell ref="E7:E8"/>
    <mergeCell ref="F7:F8"/>
  </mergeCells>
  <printOptions horizontalCentered="1"/>
  <pageMargins left="0.39" right="0.35" top="0.73" bottom="0.79" header="0.51" footer="0.51"/>
  <pageSetup horizontalDpi="600" verticalDpi="6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37"/>
  <sheetViews>
    <sheetView showZeros="0" zoomScaleSheetLayoutView="100" workbookViewId="0" topLeftCell="A13">
      <selection activeCell="D36" sqref="D36"/>
    </sheetView>
  </sheetViews>
  <sheetFormatPr defaultColWidth="9.00390625" defaultRowHeight="14.25"/>
  <cols>
    <col min="1" max="1" width="10.375" style="31" customWidth="1"/>
    <col min="2" max="2" width="44.875" style="31" customWidth="1"/>
    <col min="3" max="3" width="11.75390625" style="33" customWidth="1"/>
    <col min="4" max="4" width="9.25390625" style="33" customWidth="1"/>
    <col min="5" max="5" width="13.50390625" style="38" customWidth="1"/>
    <col min="6" max="252" width="9.00390625" style="31" customWidth="1"/>
    <col min="255" max="16384" width="9.00390625" style="31" customWidth="1"/>
  </cols>
  <sheetData>
    <row r="1" ht="38.25" customHeight="1">
      <c r="A1" s="34"/>
    </row>
    <row r="2" spans="1:254" s="62" customFormat="1" ht="27" customHeight="1">
      <c r="A2" s="66" t="s">
        <v>2088</v>
      </c>
      <c r="B2" s="67"/>
      <c r="C2" s="67"/>
      <c r="D2" s="67"/>
      <c r="E2" s="67"/>
      <c r="IS2" s="81"/>
      <c r="IT2" s="81"/>
    </row>
    <row r="3" ht="9.75" customHeight="1">
      <c r="E3" s="59"/>
    </row>
    <row r="4" spans="1:5" ht="19.5" customHeight="1">
      <c r="A4" s="63"/>
      <c r="E4" s="68" t="s">
        <v>34</v>
      </c>
    </row>
    <row r="5" spans="1:5" s="63" customFormat="1" ht="18" customHeight="1">
      <c r="A5" s="42" t="s">
        <v>60</v>
      </c>
      <c r="B5" s="42" t="s">
        <v>1834</v>
      </c>
      <c r="C5" s="69" t="s">
        <v>2064</v>
      </c>
      <c r="D5" s="69" t="s">
        <v>2065</v>
      </c>
      <c r="E5" s="69" t="s">
        <v>2089</v>
      </c>
    </row>
    <row r="6" spans="1:5" s="63" customFormat="1" ht="18" customHeight="1">
      <c r="A6" s="42"/>
      <c r="B6" s="42"/>
      <c r="C6" s="69"/>
      <c r="D6" s="69"/>
      <c r="E6" s="69"/>
    </row>
    <row r="7" spans="1:256" s="64" customFormat="1" ht="19.5" customHeight="1">
      <c r="A7" s="47">
        <v>1030601</v>
      </c>
      <c r="B7" s="70" t="s">
        <v>2066</v>
      </c>
      <c r="C7" s="53">
        <f>SUM(C8:C15)</f>
        <v>1305</v>
      </c>
      <c r="D7" s="53">
        <f>SUM(D8:D29)</f>
        <v>0</v>
      </c>
      <c r="E7" s="71">
        <f>_xlfn.IFERROR(ROUND((D7)/C7*100,1),0)</f>
        <v>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U7" s="62"/>
      <c r="IV7" s="62"/>
    </row>
    <row r="8" spans="1:5" s="63" customFormat="1" ht="19.5" customHeight="1">
      <c r="A8" s="72" t="s">
        <v>2090</v>
      </c>
      <c r="B8" s="72" t="s">
        <v>2091</v>
      </c>
      <c r="C8" s="73"/>
      <c r="D8" s="73"/>
      <c r="E8" s="71">
        <f aca="true" t="shared" si="0" ref="E8:E36">_xlfn.IFERROR(ROUND((D8)/C8*100,1),0)</f>
        <v>0</v>
      </c>
    </row>
    <row r="9" spans="1:5" s="63" customFormat="1" ht="19.5" customHeight="1">
      <c r="A9" s="72" t="s">
        <v>2092</v>
      </c>
      <c r="B9" s="72" t="s">
        <v>2093</v>
      </c>
      <c r="C9" s="73"/>
      <c r="D9" s="73"/>
      <c r="E9" s="71">
        <f t="shared" si="0"/>
        <v>0</v>
      </c>
    </row>
    <row r="10" spans="1:5" s="63" customFormat="1" ht="19.5" customHeight="1">
      <c r="A10" s="72" t="s">
        <v>2094</v>
      </c>
      <c r="B10" s="72" t="s">
        <v>2095</v>
      </c>
      <c r="C10" s="73"/>
      <c r="D10" s="73"/>
      <c r="E10" s="71">
        <f t="shared" si="0"/>
        <v>0</v>
      </c>
    </row>
    <row r="11" spans="1:5" s="63" customFormat="1" ht="19.5" customHeight="1">
      <c r="A11" s="72" t="s">
        <v>2096</v>
      </c>
      <c r="B11" s="72" t="s">
        <v>2097</v>
      </c>
      <c r="C11" s="73"/>
      <c r="D11" s="73"/>
      <c r="E11" s="71">
        <f t="shared" si="0"/>
        <v>0</v>
      </c>
    </row>
    <row r="12" spans="1:5" s="63" customFormat="1" ht="19.5" customHeight="1">
      <c r="A12" s="72" t="s">
        <v>2098</v>
      </c>
      <c r="B12" s="72" t="s">
        <v>2099</v>
      </c>
      <c r="C12" s="73"/>
      <c r="D12" s="73"/>
      <c r="E12" s="71">
        <f t="shared" si="0"/>
        <v>0</v>
      </c>
    </row>
    <row r="13" spans="1:5" s="63" customFormat="1" ht="19.5" customHeight="1">
      <c r="A13" s="72" t="s">
        <v>2100</v>
      </c>
      <c r="B13" s="72" t="s">
        <v>2101</v>
      </c>
      <c r="C13" s="73"/>
      <c r="D13" s="73"/>
      <c r="E13" s="71">
        <f t="shared" si="0"/>
        <v>0</v>
      </c>
    </row>
    <row r="14" spans="1:5" s="63" customFormat="1" ht="19.5" customHeight="1">
      <c r="A14" s="72" t="s">
        <v>2102</v>
      </c>
      <c r="B14" s="72" t="s">
        <v>2103</v>
      </c>
      <c r="C14" s="73"/>
      <c r="D14" s="73"/>
      <c r="E14" s="71">
        <f t="shared" si="0"/>
        <v>0</v>
      </c>
    </row>
    <row r="15" spans="1:5" s="63" customFormat="1" ht="19.5" customHeight="1">
      <c r="A15" s="72" t="s">
        <v>2104</v>
      </c>
      <c r="B15" s="72" t="s">
        <v>2105</v>
      </c>
      <c r="C15" s="74">
        <v>1305</v>
      </c>
      <c r="E15" s="71">
        <f t="shared" si="0"/>
        <v>0</v>
      </c>
    </row>
    <row r="16" spans="1:256" s="64" customFormat="1" ht="19.5" customHeight="1">
      <c r="A16" s="47">
        <v>1030602</v>
      </c>
      <c r="B16" s="70" t="s">
        <v>2068</v>
      </c>
      <c r="C16" s="53">
        <f>SUM(C17:C20)</f>
        <v>0</v>
      </c>
      <c r="D16" s="53">
        <f>SUM(D17:D20)</f>
        <v>0</v>
      </c>
      <c r="E16" s="71">
        <f t="shared" si="0"/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U16" s="62"/>
      <c r="IV16" s="62"/>
    </row>
    <row r="17" spans="1:5" s="63" customFormat="1" ht="19.5" customHeight="1">
      <c r="A17" s="50">
        <v>103060202</v>
      </c>
      <c r="B17" s="75" t="s">
        <v>2106</v>
      </c>
      <c r="C17" s="73"/>
      <c r="D17" s="73"/>
      <c r="E17" s="71">
        <f t="shared" si="0"/>
        <v>0</v>
      </c>
    </row>
    <row r="18" spans="1:5" s="63" customFormat="1" ht="19.5" customHeight="1">
      <c r="A18" s="50">
        <v>103060203</v>
      </c>
      <c r="B18" s="75" t="s">
        <v>2107</v>
      </c>
      <c r="C18" s="73"/>
      <c r="D18" s="73"/>
      <c r="E18" s="71">
        <f t="shared" si="0"/>
        <v>0</v>
      </c>
    </row>
    <row r="19" spans="1:5" s="63" customFormat="1" ht="19.5" customHeight="1">
      <c r="A19" s="50">
        <v>103060204</v>
      </c>
      <c r="B19" s="75" t="s">
        <v>2108</v>
      </c>
      <c r="C19" s="73"/>
      <c r="D19" s="73"/>
      <c r="E19" s="71">
        <f t="shared" si="0"/>
        <v>0</v>
      </c>
    </row>
    <row r="20" spans="1:5" s="63" customFormat="1" ht="19.5" customHeight="1">
      <c r="A20" s="50">
        <v>103060298</v>
      </c>
      <c r="B20" s="75" t="s">
        <v>2109</v>
      </c>
      <c r="C20" s="73"/>
      <c r="D20" s="73"/>
      <c r="E20" s="71">
        <f t="shared" si="0"/>
        <v>0</v>
      </c>
    </row>
    <row r="21" spans="1:256" s="64" customFormat="1" ht="19.5" customHeight="1">
      <c r="A21" s="47">
        <v>1030603</v>
      </c>
      <c r="B21" s="70" t="s">
        <v>2070</v>
      </c>
      <c r="C21" s="53">
        <f>SUM(C22:C25)</f>
        <v>0</v>
      </c>
      <c r="D21" s="53">
        <f>SUM(D22:D25)</f>
        <v>0</v>
      </c>
      <c r="E21" s="71">
        <f t="shared" si="0"/>
        <v>0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U21" s="62"/>
      <c r="IV21" s="62"/>
    </row>
    <row r="22" spans="1:5" s="63" customFormat="1" ht="19.5" customHeight="1">
      <c r="A22" s="50">
        <v>103060304</v>
      </c>
      <c r="B22" s="75" t="s">
        <v>2110</v>
      </c>
      <c r="C22" s="73"/>
      <c r="D22" s="73"/>
      <c r="E22" s="71">
        <f t="shared" si="0"/>
        <v>0</v>
      </c>
    </row>
    <row r="23" spans="1:5" s="63" customFormat="1" ht="19.5" customHeight="1">
      <c r="A23" s="50">
        <v>103060305</v>
      </c>
      <c r="B23" s="75" t="s">
        <v>2111</v>
      </c>
      <c r="C23" s="73"/>
      <c r="D23" s="73"/>
      <c r="E23" s="71">
        <f t="shared" si="0"/>
        <v>0</v>
      </c>
    </row>
    <row r="24" spans="1:5" s="63" customFormat="1" ht="19.5" customHeight="1">
      <c r="A24" s="50">
        <v>103060307</v>
      </c>
      <c r="B24" s="75" t="s">
        <v>2112</v>
      </c>
      <c r="C24" s="73"/>
      <c r="D24" s="73"/>
      <c r="E24" s="71">
        <f t="shared" si="0"/>
        <v>0</v>
      </c>
    </row>
    <row r="25" spans="1:5" s="63" customFormat="1" ht="19.5" customHeight="1">
      <c r="A25" s="50">
        <v>103060398</v>
      </c>
      <c r="B25" s="75" t="s">
        <v>2113</v>
      </c>
      <c r="C25" s="73"/>
      <c r="D25" s="73"/>
      <c r="E25" s="71">
        <f t="shared" si="0"/>
        <v>0</v>
      </c>
    </row>
    <row r="26" spans="1:256" s="64" customFormat="1" ht="19.5" customHeight="1">
      <c r="A26" s="47">
        <v>1030604</v>
      </c>
      <c r="B26" s="70" t="s">
        <v>2072</v>
      </c>
      <c r="C26" s="53"/>
      <c r="D26" s="53"/>
      <c r="E26" s="7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U26" s="62"/>
      <c r="IV26" s="62"/>
    </row>
    <row r="27" spans="1:5" s="63" customFormat="1" ht="19.5" customHeight="1">
      <c r="A27" s="50">
        <v>103060401</v>
      </c>
      <c r="B27" s="75" t="s">
        <v>2114</v>
      </c>
      <c r="C27" s="73"/>
      <c r="D27" s="73"/>
      <c r="E27" s="71">
        <f t="shared" si="0"/>
        <v>0</v>
      </c>
    </row>
    <row r="28" spans="1:5" s="63" customFormat="1" ht="19.5" customHeight="1">
      <c r="A28" s="50">
        <v>103060402</v>
      </c>
      <c r="B28" s="75" t="s">
        <v>2115</v>
      </c>
      <c r="C28" s="73"/>
      <c r="D28" s="73"/>
      <c r="E28" s="71">
        <f t="shared" si="0"/>
        <v>0</v>
      </c>
    </row>
    <row r="29" spans="1:5" s="63" customFormat="1" ht="19.5" customHeight="1">
      <c r="A29" s="50">
        <v>103060498</v>
      </c>
      <c r="B29" s="75" t="s">
        <v>2116</v>
      </c>
      <c r="C29" s="73"/>
      <c r="D29" s="73"/>
      <c r="E29" s="71">
        <f t="shared" si="0"/>
        <v>0</v>
      </c>
    </row>
    <row r="30" spans="1:256" s="64" customFormat="1" ht="19.5" customHeight="1">
      <c r="A30" s="47">
        <v>1030698</v>
      </c>
      <c r="B30" s="70" t="s">
        <v>2074</v>
      </c>
      <c r="C30" s="74"/>
      <c r="D30" s="74">
        <v>805</v>
      </c>
      <c r="E30" s="71">
        <f t="shared" si="0"/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U30" s="62"/>
      <c r="IV30" s="62"/>
    </row>
    <row r="31" spans="1:5" s="65" customFormat="1" ht="19.5" customHeight="1">
      <c r="A31" s="73"/>
      <c r="B31" s="53" t="s">
        <v>2076</v>
      </c>
      <c r="C31" s="74">
        <f>C30+C26+C21+C16+C7</f>
        <v>1305</v>
      </c>
      <c r="D31" s="74">
        <f>D30+D26+D21+D16+D7</f>
        <v>805</v>
      </c>
      <c r="E31" s="71">
        <f t="shared" si="0"/>
        <v>61.7</v>
      </c>
    </row>
    <row r="32" spans="1:256" s="64" customFormat="1" ht="19.5" customHeight="1">
      <c r="A32" s="47">
        <v>11005</v>
      </c>
      <c r="B32" s="70" t="s">
        <v>2078</v>
      </c>
      <c r="C32" s="76">
        <f>SUM(C33)</f>
        <v>0</v>
      </c>
      <c r="D32" s="76">
        <f>SUM(D33)</f>
        <v>0</v>
      </c>
      <c r="E32" s="71">
        <f t="shared" si="0"/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U32" s="62"/>
      <c r="IV32" s="62"/>
    </row>
    <row r="33" spans="1:5" s="63" customFormat="1" ht="19.5" customHeight="1">
      <c r="A33" s="50">
        <v>1100501</v>
      </c>
      <c r="B33" s="77" t="s">
        <v>2117</v>
      </c>
      <c r="C33" s="78"/>
      <c r="D33" s="78"/>
      <c r="E33" s="71">
        <f t="shared" si="0"/>
        <v>0</v>
      </c>
    </row>
    <row r="34" spans="1:256" s="64" customFormat="1" ht="19.5" customHeight="1">
      <c r="A34" s="47"/>
      <c r="B34" s="70" t="s">
        <v>2081</v>
      </c>
      <c r="C34" s="76"/>
      <c r="D34" s="76"/>
      <c r="E34" s="71">
        <f t="shared" si="0"/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U34" s="62"/>
      <c r="IV34" s="62"/>
    </row>
    <row r="35" spans="1:5" s="65" customFormat="1" ht="19.5" customHeight="1">
      <c r="A35" s="73"/>
      <c r="B35" s="53" t="s">
        <v>2084</v>
      </c>
      <c r="C35" s="76">
        <f>C32+C34</f>
        <v>0</v>
      </c>
      <c r="D35" s="76">
        <f>D32+D34</f>
        <v>0</v>
      </c>
      <c r="E35" s="71">
        <f t="shared" si="0"/>
        <v>0</v>
      </c>
    </row>
    <row r="36" spans="1:5" s="65" customFormat="1" ht="19.5" customHeight="1">
      <c r="A36" s="73"/>
      <c r="B36" s="53" t="s">
        <v>2118</v>
      </c>
      <c r="C36" s="74">
        <f>C35+C31</f>
        <v>1305</v>
      </c>
      <c r="D36" s="74">
        <f>D35+D31</f>
        <v>805</v>
      </c>
      <c r="E36" s="71">
        <f t="shared" si="0"/>
        <v>61.7</v>
      </c>
    </row>
    <row r="37" spans="1:5" ht="19.5" customHeight="1">
      <c r="A37" s="79"/>
      <c r="B37" s="38"/>
      <c r="E37" s="80"/>
    </row>
  </sheetData>
  <sheetProtection/>
  <mergeCells count="6">
    <mergeCell ref="A2:E2"/>
    <mergeCell ref="A5:A6"/>
    <mergeCell ref="B5:B6"/>
    <mergeCell ref="C5:C6"/>
    <mergeCell ref="D5:D6"/>
    <mergeCell ref="E5:E6"/>
  </mergeCells>
  <printOptions horizontalCentered="1"/>
  <pageMargins left="0.49" right="0.39" top="0.45" bottom="0.56" header="0.36" footer="0.61"/>
  <pageSetup fitToHeight="0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554"/>
  <sheetViews>
    <sheetView showZeros="0" zoomScaleSheetLayoutView="100" workbookViewId="0" topLeftCell="A1">
      <selection activeCell="B479" sqref="B479"/>
    </sheetView>
  </sheetViews>
  <sheetFormatPr defaultColWidth="9.125" defaultRowHeight="14.25"/>
  <cols>
    <col min="1" max="1" width="8.625" style="353" customWidth="1"/>
    <col min="2" max="2" width="33.25390625" style="223" customWidth="1"/>
    <col min="3" max="4" width="12.75390625" style="224" customWidth="1"/>
    <col min="5" max="5" width="12.625" style="354" customWidth="1"/>
    <col min="6" max="6" width="7.625" style="223" customWidth="1"/>
    <col min="7" max="223" width="9.125" style="223" customWidth="1"/>
    <col min="224" max="16384" width="9.125" style="223" customWidth="1"/>
  </cols>
  <sheetData>
    <row r="1" spans="1:5" ht="23.25" customHeight="1">
      <c r="A1" s="355" t="s">
        <v>59</v>
      </c>
      <c r="B1" s="355"/>
      <c r="C1" s="355"/>
      <c r="D1" s="355"/>
      <c r="E1" s="355"/>
    </row>
    <row r="2" ht="9" customHeight="1"/>
    <row r="3" spans="2:5" ht="15" customHeight="1">
      <c r="B3" s="225"/>
      <c r="C3" s="250"/>
      <c r="D3" s="250"/>
      <c r="E3" s="356" t="s">
        <v>34</v>
      </c>
    </row>
    <row r="4" spans="1:5" s="351" customFormat="1" ht="17.25" customHeight="1">
      <c r="A4" s="228" t="s">
        <v>60</v>
      </c>
      <c r="B4" s="228" t="s">
        <v>2</v>
      </c>
      <c r="C4" s="251" t="s">
        <v>4</v>
      </c>
      <c r="D4" s="357" t="s">
        <v>6</v>
      </c>
      <c r="E4" s="358" t="s">
        <v>7</v>
      </c>
    </row>
    <row r="5" spans="1:5" s="352" customFormat="1" ht="17.25" customHeight="1">
      <c r="A5" s="230"/>
      <c r="B5" s="231" t="s">
        <v>61</v>
      </c>
      <c r="C5" s="232">
        <v>1092254</v>
      </c>
      <c r="D5" s="232">
        <v>815279</v>
      </c>
      <c r="E5" s="253">
        <v>33.97303254468716</v>
      </c>
    </row>
    <row r="6" spans="1:5" ht="17.25" customHeight="1">
      <c r="A6" s="233" t="s">
        <v>62</v>
      </c>
      <c r="B6" s="234" t="s">
        <v>63</v>
      </c>
      <c r="C6" s="235">
        <v>100367</v>
      </c>
      <c r="D6" s="235">
        <v>86145</v>
      </c>
      <c r="E6" s="253">
        <v>16.509373730338382</v>
      </c>
    </row>
    <row r="7" spans="1:5" ht="17.25" customHeight="1">
      <c r="A7" s="233" t="s">
        <v>64</v>
      </c>
      <c r="B7" s="234" t="s">
        <v>65</v>
      </c>
      <c r="C7" s="235">
        <v>3371</v>
      </c>
      <c r="D7" s="235">
        <v>2672</v>
      </c>
      <c r="E7" s="253">
        <v>26.160179640718567</v>
      </c>
    </row>
    <row r="8" spans="1:5" ht="17.25" customHeight="1">
      <c r="A8" s="236" t="s">
        <v>66</v>
      </c>
      <c r="B8" s="237" t="s">
        <v>67</v>
      </c>
      <c r="C8" s="238">
        <v>3100</v>
      </c>
      <c r="D8" s="238">
        <v>2454</v>
      </c>
      <c r="E8" s="254">
        <v>26.3243683781581</v>
      </c>
    </row>
    <row r="9" spans="1:5" ht="17.25" customHeight="1">
      <c r="A9" s="236" t="s">
        <v>68</v>
      </c>
      <c r="B9" s="237" t="s">
        <v>69</v>
      </c>
      <c r="C9" s="238">
        <v>84</v>
      </c>
      <c r="D9" s="238">
        <v>74</v>
      </c>
      <c r="E9" s="254">
        <v>13.513513513513516</v>
      </c>
    </row>
    <row r="10" spans="1:5" ht="17.25" customHeight="1">
      <c r="A10" s="236" t="s">
        <v>70</v>
      </c>
      <c r="B10" s="237" t="s">
        <v>71</v>
      </c>
      <c r="C10" s="238">
        <v>0</v>
      </c>
      <c r="D10" s="238">
        <v>5</v>
      </c>
      <c r="E10" s="254">
        <v>-100</v>
      </c>
    </row>
    <row r="11" spans="1:5" ht="17.25" customHeight="1">
      <c r="A11" s="236" t="s">
        <v>72</v>
      </c>
      <c r="B11" s="237" t="s">
        <v>73</v>
      </c>
      <c r="C11" s="238">
        <v>28</v>
      </c>
      <c r="D11" s="238">
        <v>0</v>
      </c>
      <c r="E11" s="254">
        <v>0</v>
      </c>
    </row>
    <row r="12" spans="1:5" ht="17.25" customHeight="1">
      <c r="A12" s="236" t="s">
        <v>74</v>
      </c>
      <c r="B12" s="237" t="s">
        <v>75</v>
      </c>
      <c r="C12" s="238">
        <v>144</v>
      </c>
      <c r="D12" s="238">
        <v>119</v>
      </c>
      <c r="E12" s="254">
        <v>21.008403361344534</v>
      </c>
    </row>
    <row r="13" spans="1:5" ht="17.25" customHeight="1">
      <c r="A13" s="148" t="s">
        <v>76</v>
      </c>
      <c r="B13" s="239" t="s">
        <v>77</v>
      </c>
      <c r="C13" s="238">
        <v>15</v>
      </c>
      <c r="D13" s="238">
        <v>20</v>
      </c>
      <c r="E13" s="254">
        <v>-25</v>
      </c>
    </row>
    <row r="14" spans="1:5" ht="17.25" customHeight="1">
      <c r="A14" s="233" t="s">
        <v>78</v>
      </c>
      <c r="B14" s="234" t="s">
        <v>79</v>
      </c>
      <c r="C14" s="235">
        <v>1201</v>
      </c>
      <c r="D14" s="235">
        <v>907</v>
      </c>
      <c r="E14" s="253">
        <v>32.414553472987876</v>
      </c>
    </row>
    <row r="15" spans="1:5" ht="17.25" customHeight="1">
      <c r="A15" s="236" t="s">
        <v>80</v>
      </c>
      <c r="B15" s="237" t="s">
        <v>67</v>
      </c>
      <c r="C15" s="238">
        <v>1023</v>
      </c>
      <c r="D15" s="238">
        <v>792</v>
      </c>
      <c r="E15" s="254">
        <v>29.166666666666686</v>
      </c>
    </row>
    <row r="16" spans="1:5" ht="17.25" customHeight="1">
      <c r="A16" s="236" t="s">
        <v>81</v>
      </c>
      <c r="B16" s="237" t="s">
        <v>82</v>
      </c>
      <c r="C16" s="238">
        <v>85</v>
      </c>
      <c r="D16" s="238">
        <v>83</v>
      </c>
      <c r="E16" s="254">
        <v>2.409638554216869</v>
      </c>
    </row>
    <row r="17" spans="1:5" ht="17.25" customHeight="1">
      <c r="A17" s="236" t="s">
        <v>83</v>
      </c>
      <c r="B17" s="237" t="s">
        <v>84</v>
      </c>
      <c r="C17" s="238">
        <v>1</v>
      </c>
      <c r="D17" s="238">
        <v>25</v>
      </c>
      <c r="E17" s="254">
        <v>-96</v>
      </c>
    </row>
    <row r="18" spans="1:5" ht="17.25" customHeight="1">
      <c r="A18" s="236" t="s">
        <v>85</v>
      </c>
      <c r="B18" s="237" t="s">
        <v>86</v>
      </c>
      <c r="C18" s="238">
        <v>30</v>
      </c>
      <c r="D18" s="238">
        <v>0</v>
      </c>
      <c r="E18" s="254">
        <v>0</v>
      </c>
    </row>
    <row r="19" spans="1:5" ht="17.25" customHeight="1">
      <c r="A19" s="236" t="s">
        <v>87</v>
      </c>
      <c r="B19" s="237" t="s">
        <v>88</v>
      </c>
      <c r="C19" s="238">
        <v>62</v>
      </c>
      <c r="D19" s="238">
        <v>7</v>
      </c>
      <c r="E19" s="254">
        <v>785.7142857142858</v>
      </c>
    </row>
    <row r="20" spans="1:5" ht="17.25" customHeight="1">
      <c r="A20" s="233" t="s">
        <v>89</v>
      </c>
      <c r="B20" s="234" t="s">
        <v>90</v>
      </c>
      <c r="C20" s="235">
        <v>42512</v>
      </c>
      <c r="D20" s="235">
        <v>34095</v>
      </c>
      <c r="E20" s="253">
        <v>24.686904238158093</v>
      </c>
    </row>
    <row r="21" spans="1:5" ht="17.25" customHeight="1">
      <c r="A21" s="236" t="s">
        <v>91</v>
      </c>
      <c r="B21" s="237" t="s">
        <v>67</v>
      </c>
      <c r="C21" s="238">
        <v>24042</v>
      </c>
      <c r="D21" s="238">
        <v>20603</v>
      </c>
      <c r="E21" s="254">
        <v>16.691743920788227</v>
      </c>
    </row>
    <row r="22" spans="1:5" ht="17.25" customHeight="1">
      <c r="A22" s="236" t="s">
        <v>92</v>
      </c>
      <c r="B22" s="237" t="s">
        <v>93</v>
      </c>
      <c r="C22" s="238">
        <v>6206</v>
      </c>
      <c r="D22" s="238">
        <v>2637</v>
      </c>
      <c r="E22" s="254">
        <v>135.3431930223739</v>
      </c>
    </row>
    <row r="23" spans="1:5" ht="17.25" customHeight="1">
      <c r="A23" s="236" t="s">
        <v>94</v>
      </c>
      <c r="B23" s="237" t="s">
        <v>95</v>
      </c>
      <c r="C23" s="238">
        <v>240</v>
      </c>
      <c r="D23" s="238">
        <v>0</v>
      </c>
      <c r="E23" s="254">
        <v>0</v>
      </c>
    </row>
    <row r="24" spans="1:5" ht="17.25" customHeight="1">
      <c r="A24" s="236" t="s">
        <v>96</v>
      </c>
      <c r="B24" s="237" t="s">
        <v>97</v>
      </c>
      <c r="C24" s="238">
        <v>806</v>
      </c>
      <c r="D24" s="238">
        <v>369</v>
      </c>
      <c r="E24" s="254">
        <v>118.42818428184282</v>
      </c>
    </row>
    <row r="25" spans="1:5" ht="17.25" customHeight="1">
      <c r="A25" s="236" t="s">
        <v>98</v>
      </c>
      <c r="B25" s="237" t="s">
        <v>99</v>
      </c>
      <c r="C25" s="238">
        <v>530</v>
      </c>
      <c r="D25" s="238">
        <v>524</v>
      </c>
      <c r="E25" s="254">
        <v>1.1450381679389352</v>
      </c>
    </row>
    <row r="26" spans="1:5" ht="17.25" customHeight="1">
      <c r="A26" s="236" t="s">
        <v>100</v>
      </c>
      <c r="B26" s="237" t="s">
        <v>101</v>
      </c>
      <c r="C26" s="238">
        <v>3330</v>
      </c>
      <c r="D26" s="238">
        <v>2703</v>
      </c>
      <c r="E26" s="254">
        <v>23.196448390677034</v>
      </c>
    </row>
    <row r="27" spans="1:5" ht="17.25" customHeight="1">
      <c r="A27" s="236" t="s">
        <v>102</v>
      </c>
      <c r="B27" s="237" t="s">
        <v>103</v>
      </c>
      <c r="C27" s="238">
        <v>7358</v>
      </c>
      <c r="D27" s="238">
        <v>7259</v>
      </c>
      <c r="E27" s="254">
        <v>1.3638242182118887</v>
      </c>
    </row>
    <row r="28" spans="1:5" ht="17.25" customHeight="1">
      <c r="A28" s="233" t="s">
        <v>104</v>
      </c>
      <c r="B28" s="234" t="s">
        <v>105</v>
      </c>
      <c r="C28" s="235">
        <v>4288</v>
      </c>
      <c r="D28" s="235">
        <v>5394</v>
      </c>
      <c r="E28" s="253">
        <v>-20.504263997033746</v>
      </c>
    </row>
    <row r="29" spans="1:5" ht="17.25" customHeight="1">
      <c r="A29" s="236" t="s">
        <v>106</v>
      </c>
      <c r="B29" s="237" t="s">
        <v>67</v>
      </c>
      <c r="C29" s="238">
        <v>1763</v>
      </c>
      <c r="D29" s="238">
        <v>1570</v>
      </c>
      <c r="E29" s="254">
        <v>12.29299363057325</v>
      </c>
    </row>
    <row r="30" spans="1:5" ht="17.25" customHeight="1">
      <c r="A30" s="236" t="s">
        <v>107</v>
      </c>
      <c r="B30" s="237" t="s">
        <v>108</v>
      </c>
      <c r="C30" s="238">
        <v>4</v>
      </c>
      <c r="D30" s="238">
        <v>309</v>
      </c>
      <c r="E30" s="254">
        <v>-98.70550161812298</v>
      </c>
    </row>
    <row r="31" spans="1:5" ht="17.25" customHeight="1">
      <c r="A31" s="236" t="s">
        <v>109</v>
      </c>
      <c r="B31" s="237" t="s">
        <v>110</v>
      </c>
      <c r="C31" s="238">
        <v>22</v>
      </c>
      <c r="D31" s="238">
        <v>18</v>
      </c>
      <c r="E31" s="254">
        <v>22.22222222222223</v>
      </c>
    </row>
    <row r="32" spans="1:5" ht="17.25" customHeight="1">
      <c r="A32" s="236" t="s">
        <v>111</v>
      </c>
      <c r="B32" s="237" t="s">
        <v>112</v>
      </c>
      <c r="C32" s="238">
        <v>2499</v>
      </c>
      <c r="D32" s="238">
        <v>3497</v>
      </c>
      <c r="E32" s="254">
        <v>-28.538747497855297</v>
      </c>
    </row>
    <row r="33" spans="1:5" ht="17.25" customHeight="1">
      <c r="A33" s="233" t="s">
        <v>113</v>
      </c>
      <c r="B33" s="234" t="s">
        <v>114</v>
      </c>
      <c r="C33" s="235">
        <v>2952</v>
      </c>
      <c r="D33" s="235">
        <v>2434</v>
      </c>
      <c r="E33" s="253">
        <v>21.28184059161873</v>
      </c>
    </row>
    <row r="34" spans="1:5" ht="17.25" customHeight="1">
      <c r="A34" s="236" t="s">
        <v>115</v>
      </c>
      <c r="B34" s="237" t="s">
        <v>67</v>
      </c>
      <c r="C34" s="238">
        <v>700</v>
      </c>
      <c r="D34" s="238">
        <v>560</v>
      </c>
      <c r="E34" s="254">
        <v>25</v>
      </c>
    </row>
    <row r="35" spans="1:5" ht="17.25" customHeight="1">
      <c r="A35" s="236" t="s">
        <v>116</v>
      </c>
      <c r="B35" s="237" t="s">
        <v>93</v>
      </c>
      <c r="C35" s="238">
        <v>0</v>
      </c>
      <c r="D35" s="238">
        <v>37</v>
      </c>
      <c r="E35" s="254">
        <v>-100</v>
      </c>
    </row>
    <row r="36" spans="1:5" ht="17.25" customHeight="1">
      <c r="A36" s="236" t="s">
        <v>117</v>
      </c>
      <c r="B36" s="237" t="s">
        <v>118</v>
      </c>
      <c r="C36" s="238">
        <v>80</v>
      </c>
      <c r="D36" s="238">
        <v>36</v>
      </c>
      <c r="E36" s="254">
        <v>122.22222222222223</v>
      </c>
    </row>
    <row r="37" spans="1:5" ht="17.25" customHeight="1">
      <c r="A37" s="236" t="s">
        <v>119</v>
      </c>
      <c r="B37" s="237" t="s">
        <v>120</v>
      </c>
      <c r="C37" s="238">
        <v>222</v>
      </c>
      <c r="D37" s="238">
        <v>162</v>
      </c>
      <c r="E37" s="254">
        <v>37.03703703703704</v>
      </c>
    </row>
    <row r="38" spans="1:5" ht="17.25" customHeight="1">
      <c r="A38" s="236" t="s">
        <v>121</v>
      </c>
      <c r="B38" s="237" t="s">
        <v>122</v>
      </c>
      <c r="C38" s="238">
        <v>0</v>
      </c>
      <c r="D38" s="238">
        <v>1</v>
      </c>
      <c r="E38" s="254">
        <v>-100</v>
      </c>
    </row>
    <row r="39" spans="1:5" ht="17.25" customHeight="1">
      <c r="A39" s="236" t="s">
        <v>123</v>
      </c>
      <c r="B39" s="237" t="s">
        <v>101</v>
      </c>
      <c r="C39" s="238">
        <v>1437</v>
      </c>
      <c r="D39" s="238">
        <v>1153</v>
      </c>
      <c r="E39" s="254">
        <v>24.63139635732871</v>
      </c>
    </row>
    <row r="40" spans="1:5" ht="17.25" customHeight="1">
      <c r="A40" s="236" t="s">
        <v>124</v>
      </c>
      <c r="B40" s="237" t="s">
        <v>125</v>
      </c>
      <c r="C40" s="238">
        <v>513</v>
      </c>
      <c r="D40" s="238">
        <v>485</v>
      </c>
      <c r="E40" s="254">
        <v>5.773195876288668</v>
      </c>
    </row>
    <row r="41" spans="1:5" ht="17.25" customHeight="1">
      <c r="A41" s="233" t="s">
        <v>126</v>
      </c>
      <c r="B41" s="234" t="s">
        <v>127</v>
      </c>
      <c r="C41" s="235">
        <v>3788</v>
      </c>
      <c r="D41" s="235">
        <v>1607</v>
      </c>
      <c r="E41" s="253">
        <v>135.718730553827</v>
      </c>
    </row>
    <row r="42" spans="1:5" ht="17.25" customHeight="1">
      <c r="A42" s="236" t="s">
        <v>128</v>
      </c>
      <c r="B42" s="237" t="s">
        <v>67</v>
      </c>
      <c r="C42" s="238">
        <v>3188</v>
      </c>
      <c r="D42" s="238">
        <v>1298</v>
      </c>
      <c r="E42" s="254">
        <v>145.60862865947612</v>
      </c>
    </row>
    <row r="43" spans="1:5" ht="17.25" customHeight="1">
      <c r="A43" s="236" t="s">
        <v>129</v>
      </c>
      <c r="B43" s="237" t="s">
        <v>130</v>
      </c>
      <c r="C43" s="238">
        <v>209</v>
      </c>
      <c r="D43" s="238">
        <v>90</v>
      </c>
      <c r="E43" s="254">
        <v>132.22222222222223</v>
      </c>
    </row>
    <row r="44" spans="1:5" ht="17.25" customHeight="1">
      <c r="A44" s="236" t="s">
        <v>131</v>
      </c>
      <c r="B44" s="237" t="s">
        <v>101</v>
      </c>
      <c r="C44" s="238">
        <v>110</v>
      </c>
      <c r="D44" s="238">
        <v>0</v>
      </c>
      <c r="E44" s="254">
        <v>0</v>
      </c>
    </row>
    <row r="45" spans="1:5" ht="17.25" customHeight="1">
      <c r="A45" s="236" t="s">
        <v>132</v>
      </c>
      <c r="B45" s="237" t="s">
        <v>133</v>
      </c>
      <c r="C45" s="238">
        <v>281</v>
      </c>
      <c r="D45" s="238">
        <v>219</v>
      </c>
      <c r="E45" s="254">
        <v>28.310502283105023</v>
      </c>
    </row>
    <row r="46" spans="1:5" ht="17.25" customHeight="1">
      <c r="A46" s="233" t="s">
        <v>134</v>
      </c>
      <c r="B46" s="234" t="s">
        <v>135</v>
      </c>
      <c r="C46" s="235">
        <v>5257</v>
      </c>
      <c r="D46" s="235">
        <v>7112</v>
      </c>
      <c r="E46" s="253">
        <v>-26.082677165354326</v>
      </c>
    </row>
    <row r="47" spans="1:5" ht="17.25" customHeight="1">
      <c r="A47" s="236" t="s">
        <v>136</v>
      </c>
      <c r="B47" s="237" t="s">
        <v>67</v>
      </c>
      <c r="C47" s="238">
        <v>4432</v>
      </c>
      <c r="D47" s="238">
        <v>5499</v>
      </c>
      <c r="E47" s="254">
        <v>-19.403527914166204</v>
      </c>
    </row>
    <row r="48" spans="1:5" ht="17.25" customHeight="1">
      <c r="A48" s="236" t="s">
        <v>137</v>
      </c>
      <c r="B48" s="237" t="s">
        <v>138</v>
      </c>
      <c r="C48" s="238">
        <v>0</v>
      </c>
      <c r="D48" s="238">
        <v>501</v>
      </c>
      <c r="E48" s="254">
        <v>-100</v>
      </c>
    </row>
    <row r="49" spans="1:5" ht="17.25" customHeight="1">
      <c r="A49" s="236" t="s">
        <v>139</v>
      </c>
      <c r="B49" s="237" t="s">
        <v>130</v>
      </c>
      <c r="C49" s="238">
        <v>0</v>
      </c>
      <c r="D49" s="238">
        <v>88</v>
      </c>
      <c r="E49" s="254">
        <v>-100</v>
      </c>
    </row>
    <row r="50" spans="1:5" ht="17.25" customHeight="1">
      <c r="A50" s="236" t="s">
        <v>140</v>
      </c>
      <c r="B50" s="237" t="s">
        <v>141</v>
      </c>
      <c r="C50" s="238">
        <v>825</v>
      </c>
      <c r="D50" s="238">
        <v>1024</v>
      </c>
      <c r="E50" s="254">
        <v>-19.43359375</v>
      </c>
    </row>
    <row r="51" spans="1:5" ht="17.25" customHeight="1">
      <c r="A51" s="233" t="s">
        <v>142</v>
      </c>
      <c r="B51" s="234" t="s">
        <v>143</v>
      </c>
      <c r="C51" s="235">
        <v>680</v>
      </c>
      <c r="D51" s="235">
        <v>588</v>
      </c>
      <c r="E51" s="253">
        <v>15.646258503401356</v>
      </c>
    </row>
    <row r="52" spans="1:5" ht="17.25" customHeight="1">
      <c r="A52" s="236" t="s">
        <v>144</v>
      </c>
      <c r="B52" s="237" t="s">
        <v>67</v>
      </c>
      <c r="C52" s="238">
        <v>581</v>
      </c>
      <c r="D52" s="238">
        <v>492</v>
      </c>
      <c r="E52" s="254">
        <v>18.089430894308947</v>
      </c>
    </row>
    <row r="53" spans="1:5" ht="17.25" customHeight="1">
      <c r="A53" s="236" t="s">
        <v>145</v>
      </c>
      <c r="B53" s="237" t="s">
        <v>146</v>
      </c>
      <c r="C53" s="238">
        <v>86</v>
      </c>
      <c r="D53" s="238">
        <v>92</v>
      </c>
      <c r="E53" s="254">
        <v>-6.521739130434781</v>
      </c>
    </row>
    <row r="54" spans="1:5" ht="17.25" customHeight="1">
      <c r="A54" s="236" t="s">
        <v>147</v>
      </c>
      <c r="B54" s="237" t="s">
        <v>130</v>
      </c>
      <c r="C54" s="238">
        <v>9</v>
      </c>
      <c r="D54" s="238">
        <v>0</v>
      </c>
      <c r="E54" s="254">
        <v>0</v>
      </c>
    </row>
    <row r="55" spans="1:5" ht="17.25" customHeight="1">
      <c r="A55" s="236" t="s">
        <v>148</v>
      </c>
      <c r="B55" s="237" t="s">
        <v>149</v>
      </c>
      <c r="C55" s="238">
        <v>4</v>
      </c>
      <c r="D55" s="238">
        <v>4</v>
      </c>
      <c r="E55" s="254">
        <v>0</v>
      </c>
    </row>
    <row r="56" spans="1:5" ht="17.25" customHeight="1">
      <c r="A56" s="233" t="s">
        <v>150</v>
      </c>
      <c r="B56" s="234" t="s">
        <v>151</v>
      </c>
      <c r="C56" s="235">
        <v>1751</v>
      </c>
      <c r="D56" s="235">
        <v>2975</v>
      </c>
      <c r="E56" s="253">
        <v>-41.142857142857146</v>
      </c>
    </row>
    <row r="57" spans="1:5" ht="17.25" customHeight="1">
      <c r="A57" s="236" t="s">
        <v>152</v>
      </c>
      <c r="B57" s="237" t="s">
        <v>67</v>
      </c>
      <c r="C57" s="238">
        <v>1295</v>
      </c>
      <c r="D57" s="238">
        <v>2826</v>
      </c>
      <c r="E57" s="254">
        <v>-54.175513092710545</v>
      </c>
    </row>
    <row r="58" spans="1:5" ht="17.25" customHeight="1">
      <c r="A58" s="236" t="s">
        <v>153</v>
      </c>
      <c r="B58" s="237" t="s">
        <v>101</v>
      </c>
      <c r="C58" s="238">
        <v>336</v>
      </c>
      <c r="D58" s="238">
        <v>0</v>
      </c>
      <c r="E58" s="254">
        <v>0</v>
      </c>
    </row>
    <row r="59" spans="1:5" ht="17.25" customHeight="1">
      <c r="A59" s="236" t="s">
        <v>154</v>
      </c>
      <c r="B59" s="237" t="s">
        <v>155</v>
      </c>
      <c r="C59" s="238">
        <v>120</v>
      </c>
      <c r="D59" s="238">
        <v>149</v>
      </c>
      <c r="E59" s="254">
        <v>-19.463087248322154</v>
      </c>
    </row>
    <row r="60" spans="1:5" ht="17.25" customHeight="1">
      <c r="A60" s="233" t="s">
        <v>156</v>
      </c>
      <c r="B60" s="234" t="s">
        <v>157</v>
      </c>
      <c r="C60" s="235">
        <v>3308</v>
      </c>
      <c r="D60" s="235">
        <v>2404</v>
      </c>
      <c r="E60" s="253">
        <v>37.60399334442596</v>
      </c>
    </row>
    <row r="61" spans="1:5" ht="17.25" customHeight="1">
      <c r="A61" s="236" t="s">
        <v>158</v>
      </c>
      <c r="B61" s="237" t="s">
        <v>67</v>
      </c>
      <c r="C61" s="238">
        <v>2737</v>
      </c>
      <c r="D61" s="238">
        <v>2241</v>
      </c>
      <c r="E61" s="254">
        <v>22.132976349843815</v>
      </c>
    </row>
    <row r="62" spans="1:5" ht="17.25" customHeight="1">
      <c r="A62" s="236" t="s">
        <v>159</v>
      </c>
      <c r="B62" s="237" t="s">
        <v>93</v>
      </c>
      <c r="C62" s="238">
        <v>4</v>
      </c>
      <c r="D62" s="238">
        <v>0</v>
      </c>
      <c r="E62" s="254">
        <v>0</v>
      </c>
    </row>
    <row r="63" spans="1:5" ht="17.25" customHeight="1">
      <c r="A63" s="236" t="s">
        <v>160</v>
      </c>
      <c r="B63" s="237" t="s">
        <v>161</v>
      </c>
      <c r="C63" s="238">
        <v>567</v>
      </c>
      <c r="D63" s="238">
        <v>163</v>
      </c>
      <c r="E63" s="254">
        <v>247.85276073619633</v>
      </c>
    </row>
    <row r="64" spans="1:5" ht="17.25" customHeight="1">
      <c r="A64" s="145" t="s">
        <v>162</v>
      </c>
      <c r="B64" s="240" t="s">
        <v>163</v>
      </c>
      <c r="C64" s="235">
        <v>1704</v>
      </c>
      <c r="D64" s="235">
        <v>1475</v>
      </c>
      <c r="E64" s="253">
        <v>15.525423728813564</v>
      </c>
    </row>
    <row r="65" spans="1:5" ht="17.25" customHeight="1">
      <c r="A65" s="236" t="s">
        <v>164</v>
      </c>
      <c r="B65" s="237" t="s">
        <v>67</v>
      </c>
      <c r="C65" s="238">
        <v>732</v>
      </c>
      <c r="D65" s="238">
        <v>712</v>
      </c>
      <c r="E65" s="254">
        <v>2.8089887640449405</v>
      </c>
    </row>
    <row r="66" spans="1:5" ht="17.25" customHeight="1">
      <c r="A66" s="236" t="s">
        <v>165</v>
      </c>
      <c r="B66" s="237" t="s">
        <v>101</v>
      </c>
      <c r="C66" s="238">
        <v>651</v>
      </c>
      <c r="D66" s="238">
        <v>666</v>
      </c>
      <c r="E66" s="254">
        <v>-2.252252252252248</v>
      </c>
    </row>
    <row r="67" spans="1:5" ht="17.25" customHeight="1">
      <c r="A67" s="236" t="s">
        <v>166</v>
      </c>
      <c r="B67" s="237" t="s">
        <v>167</v>
      </c>
      <c r="C67" s="238">
        <v>321</v>
      </c>
      <c r="D67" s="238">
        <v>97</v>
      </c>
      <c r="E67" s="254">
        <v>230.92783505154637</v>
      </c>
    </row>
    <row r="68" spans="1:5" ht="17.25" customHeight="1">
      <c r="A68" s="233" t="s">
        <v>168</v>
      </c>
      <c r="B68" s="234" t="s">
        <v>169</v>
      </c>
      <c r="C68" s="235">
        <v>109</v>
      </c>
      <c r="D68" s="235">
        <v>69</v>
      </c>
      <c r="E68" s="253">
        <v>57.971014492753625</v>
      </c>
    </row>
    <row r="69" spans="1:5" ht="17.25" customHeight="1">
      <c r="A69" s="236" t="s">
        <v>170</v>
      </c>
      <c r="B69" s="237" t="s">
        <v>101</v>
      </c>
      <c r="C69" s="238">
        <v>109</v>
      </c>
      <c r="D69" s="238">
        <v>69</v>
      </c>
      <c r="E69" s="254">
        <v>57.971014492753625</v>
      </c>
    </row>
    <row r="70" spans="1:5" ht="17.25" customHeight="1">
      <c r="A70" s="233" t="s">
        <v>171</v>
      </c>
      <c r="B70" s="234" t="s">
        <v>172</v>
      </c>
      <c r="C70" s="235">
        <v>49</v>
      </c>
      <c r="D70" s="235">
        <v>9</v>
      </c>
      <c r="E70" s="253">
        <v>444.44444444444446</v>
      </c>
    </row>
    <row r="71" spans="1:5" ht="17.25" customHeight="1">
      <c r="A71" s="236" t="s">
        <v>173</v>
      </c>
      <c r="B71" s="237" t="s">
        <v>174</v>
      </c>
      <c r="C71" s="238">
        <v>20</v>
      </c>
      <c r="D71" s="238">
        <v>0</v>
      </c>
      <c r="E71" s="254">
        <v>0</v>
      </c>
    </row>
    <row r="72" spans="1:5" ht="17.25" customHeight="1">
      <c r="A72" s="236" t="s">
        <v>175</v>
      </c>
      <c r="B72" s="237" t="s">
        <v>176</v>
      </c>
      <c r="C72" s="238">
        <v>29</v>
      </c>
      <c r="D72" s="238">
        <v>9</v>
      </c>
      <c r="E72" s="254">
        <v>222.22222222222223</v>
      </c>
    </row>
    <row r="73" spans="1:5" ht="17.25" customHeight="1">
      <c r="A73" s="233" t="s">
        <v>177</v>
      </c>
      <c r="B73" s="234" t="s">
        <v>178</v>
      </c>
      <c r="C73" s="235">
        <v>142</v>
      </c>
      <c r="D73" s="235">
        <v>395</v>
      </c>
      <c r="E73" s="253">
        <v>-64.0506329113924</v>
      </c>
    </row>
    <row r="74" spans="1:5" ht="17.25" customHeight="1">
      <c r="A74" s="236" t="s">
        <v>179</v>
      </c>
      <c r="B74" s="237" t="s">
        <v>67</v>
      </c>
      <c r="C74" s="238">
        <v>106</v>
      </c>
      <c r="D74" s="238">
        <v>365</v>
      </c>
      <c r="E74" s="254">
        <v>-70.95890410958904</v>
      </c>
    </row>
    <row r="75" spans="1:5" ht="17.25" customHeight="1">
      <c r="A75" s="236" t="s">
        <v>180</v>
      </c>
      <c r="B75" s="237" t="s">
        <v>181</v>
      </c>
      <c r="C75" s="238">
        <v>36</v>
      </c>
      <c r="D75" s="238">
        <v>30</v>
      </c>
      <c r="E75" s="254">
        <v>20</v>
      </c>
    </row>
    <row r="76" spans="1:5" ht="17.25" customHeight="1">
      <c r="A76" s="233" t="s">
        <v>182</v>
      </c>
      <c r="B76" s="234" t="s">
        <v>183</v>
      </c>
      <c r="C76" s="235">
        <v>528</v>
      </c>
      <c r="D76" s="235">
        <v>564</v>
      </c>
      <c r="E76" s="253">
        <v>-6.38297872340425</v>
      </c>
    </row>
    <row r="77" spans="1:5" ht="17.25" customHeight="1">
      <c r="A77" s="236" t="s">
        <v>184</v>
      </c>
      <c r="B77" s="237" t="s">
        <v>67</v>
      </c>
      <c r="C77" s="238">
        <v>364</v>
      </c>
      <c r="D77" s="238">
        <v>284</v>
      </c>
      <c r="E77" s="254">
        <v>28.16901408450704</v>
      </c>
    </row>
    <row r="78" spans="1:5" ht="17.25" customHeight="1">
      <c r="A78" s="236" t="s">
        <v>185</v>
      </c>
      <c r="B78" s="237" t="s">
        <v>186</v>
      </c>
      <c r="C78" s="238">
        <v>164</v>
      </c>
      <c r="D78" s="238">
        <v>262</v>
      </c>
      <c r="E78" s="254">
        <v>-37.40458015267175</v>
      </c>
    </row>
    <row r="79" spans="1:5" ht="17.25" customHeight="1">
      <c r="A79" s="236" t="s">
        <v>187</v>
      </c>
      <c r="B79" s="237" t="s">
        <v>188</v>
      </c>
      <c r="C79" s="238">
        <v>0</v>
      </c>
      <c r="D79" s="238">
        <v>18</v>
      </c>
      <c r="E79" s="254">
        <v>-100</v>
      </c>
    </row>
    <row r="80" spans="1:5" ht="17.25" customHeight="1">
      <c r="A80" s="233" t="s">
        <v>189</v>
      </c>
      <c r="B80" s="234" t="s">
        <v>190</v>
      </c>
      <c r="C80" s="235">
        <v>175</v>
      </c>
      <c r="D80" s="235">
        <v>110</v>
      </c>
      <c r="E80" s="253">
        <v>59.09090909090909</v>
      </c>
    </row>
    <row r="81" spans="1:5" ht="17.25" customHeight="1">
      <c r="A81" s="236" t="s">
        <v>191</v>
      </c>
      <c r="B81" s="237" t="s">
        <v>67</v>
      </c>
      <c r="C81" s="238">
        <v>164</v>
      </c>
      <c r="D81" s="238">
        <v>104</v>
      </c>
      <c r="E81" s="254">
        <v>57.69230769230768</v>
      </c>
    </row>
    <row r="82" spans="1:5" ht="17.25" customHeight="1">
      <c r="A82" s="236" t="s">
        <v>192</v>
      </c>
      <c r="B82" s="237" t="s">
        <v>193</v>
      </c>
      <c r="C82" s="238">
        <v>11</v>
      </c>
      <c r="D82" s="238">
        <v>6</v>
      </c>
      <c r="E82" s="254">
        <v>83.33333333333331</v>
      </c>
    </row>
    <row r="83" spans="1:5" ht="17.25" customHeight="1">
      <c r="A83" s="233" t="s">
        <v>194</v>
      </c>
      <c r="B83" s="234" t="s">
        <v>195</v>
      </c>
      <c r="C83" s="235">
        <v>1208</v>
      </c>
      <c r="D83" s="235">
        <v>999</v>
      </c>
      <c r="E83" s="253">
        <v>20.92092092092092</v>
      </c>
    </row>
    <row r="84" spans="1:5" ht="17.25" customHeight="1">
      <c r="A84" s="236" t="s">
        <v>196</v>
      </c>
      <c r="B84" s="237" t="s">
        <v>67</v>
      </c>
      <c r="C84" s="238">
        <v>793</v>
      </c>
      <c r="D84" s="238">
        <v>778</v>
      </c>
      <c r="E84" s="254">
        <v>1.9280205655526998</v>
      </c>
    </row>
    <row r="85" spans="1:5" ht="17.25" customHeight="1">
      <c r="A85" s="236" t="s">
        <v>197</v>
      </c>
      <c r="B85" s="237" t="s">
        <v>101</v>
      </c>
      <c r="C85" s="238">
        <v>148</v>
      </c>
      <c r="D85" s="238">
        <v>0</v>
      </c>
      <c r="E85" s="254">
        <v>0</v>
      </c>
    </row>
    <row r="86" spans="1:5" ht="17.25" customHeight="1">
      <c r="A86" s="236" t="s">
        <v>198</v>
      </c>
      <c r="B86" s="237" t="s">
        <v>199</v>
      </c>
      <c r="C86" s="238">
        <v>267</v>
      </c>
      <c r="D86" s="238">
        <v>221</v>
      </c>
      <c r="E86" s="254">
        <v>20.814479638009047</v>
      </c>
    </row>
    <row r="87" spans="1:5" ht="17.25" customHeight="1">
      <c r="A87" s="233" t="s">
        <v>200</v>
      </c>
      <c r="B87" s="234" t="s">
        <v>201</v>
      </c>
      <c r="C87" s="235">
        <v>6509</v>
      </c>
      <c r="D87" s="235">
        <v>5808</v>
      </c>
      <c r="E87" s="253">
        <v>12.069559228650135</v>
      </c>
    </row>
    <row r="88" spans="1:5" ht="17.25" customHeight="1">
      <c r="A88" s="236" t="s">
        <v>202</v>
      </c>
      <c r="B88" s="237" t="s">
        <v>67</v>
      </c>
      <c r="C88" s="238">
        <v>5371</v>
      </c>
      <c r="D88" s="238">
        <v>4502</v>
      </c>
      <c r="E88" s="254">
        <v>19.30253220790759</v>
      </c>
    </row>
    <row r="89" spans="1:5" ht="17.25" customHeight="1">
      <c r="A89" s="236" t="s">
        <v>203</v>
      </c>
      <c r="B89" s="237" t="s">
        <v>93</v>
      </c>
      <c r="C89" s="238">
        <v>128</v>
      </c>
      <c r="D89" s="238">
        <v>218</v>
      </c>
      <c r="E89" s="254">
        <v>-41.28440366972477</v>
      </c>
    </row>
    <row r="90" spans="1:5" ht="17.25" customHeight="1">
      <c r="A90" s="236" t="s">
        <v>204</v>
      </c>
      <c r="B90" s="237" t="s">
        <v>205</v>
      </c>
      <c r="C90" s="238">
        <v>0</v>
      </c>
      <c r="D90" s="238">
        <v>1</v>
      </c>
      <c r="E90" s="254">
        <v>-100</v>
      </c>
    </row>
    <row r="91" spans="1:5" ht="17.25" customHeight="1">
      <c r="A91" s="236" t="s">
        <v>206</v>
      </c>
      <c r="B91" s="237" t="s">
        <v>101</v>
      </c>
      <c r="C91" s="238">
        <v>291</v>
      </c>
      <c r="D91" s="238">
        <v>216</v>
      </c>
      <c r="E91" s="254">
        <v>34.72222222222223</v>
      </c>
    </row>
    <row r="92" spans="1:5" ht="17.25" customHeight="1">
      <c r="A92" s="236" t="s">
        <v>207</v>
      </c>
      <c r="B92" s="237" t="s">
        <v>208</v>
      </c>
      <c r="C92" s="238">
        <v>719</v>
      </c>
      <c r="D92" s="238">
        <v>871</v>
      </c>
      <c r="E92" s="254">
        <v>-17.451205510907002</v>
      </c>
    </row>
    <row r="93" spans="1:5" ht="17.25" customHeight="1">
      <c r="A93" s="233" t="s">
        <v>209</v>
      </c>
      <c r="B93" s="234" t="s">
        <v>210</v>
      </c>
      <c r="C93" s="235">
        <v>2067</v>
      </c>
      <c r="D93" s="235">
        <v>2177</v>
      </c>
      <c r="E93" s="253">
        <v>-5.052824988516306</v>
      </c>
    </row>
    <row r="94" spans="1:5" ht="17.25" customHeight="1">
      <c r="A94" s="236" t="s">
        <v>211</v>
      </c>
      <c r="B94" s="237" t="s">
        <v>67</v>
      </c>
      <c r="C94" s="238">
        <v>1019</v>
      </c>
      <c r="D94" s="238">
        <v>821</v>
      </c>
      <c r="E94" s="254">
        <v>24.116930572472597</v>
      </c>
    </row>
    <row r="95" spans="1:5" ht="17.25" customHeight="1">
      <c r="A95" s="236" t="s">
        <v>212</v>
      </c>
      <c r="B95" s="237" t="s">
        <v>213</v>
      </c>
      <c r="C95" s="238">
        <v>57</v>
      </c>
      <c r="D95" s="238">
        <v>34</v>
      </c>
      <c r="E95" s="254">
        <v>67.64705882352942</v>
      </c>
    </row>
    <row r="96" spans="1:5" ht="17.25" customHeight="1">
      <c r="A96" s="236" t="s">
        <v>214</v>
      </c>
      <c r="B96" s="237" t="s">
        <v>215</v>
      </c>
      <c r="C96" s="238">
        <v>991</v>
      </c>
      <c r="D96" s="238">
        <v>1322</v>
      </c>
      <c r="E96" s="254">
        <v>-25.037821482602112</v>
      </c>
    </row>
    <row r="97" spans="1:5" ht="17.25" customHeight="1">
      <c r="A97" s="145" t="s">
        <v>216</v>
      </c>
      <c r="B97" s="240" t="s">
        <v>217</v>
      </c>
      <c r="C97" s="235">
        <v>3160</v>
      </c>
      <c r="D97" s="235">
        <v>1742</v>
      </c>
      <c r="E97" s="253">
        <v>81.40068886337545</v>
      </c>
    </row>
    <row r="98" spans="1:5" ht="17.25" customHeight="1">
      <c r="A98" s="236" t="s">
        <v>218</v>
      </c>
      <c r="B98" s="237" t="s">
        <v>67</v>
      </c>
      <c r="C98" s="238">
        <v>1030</v>
      </c>
      <c r="D98" s="238">
        <v>837</v>
      </c>
      <c r="E98" s="254">
        <v>23.05854241338112</v>
      </c>
    </row>
    <row r="99" spans="1:5" ht="17.25" customHeight="1">
      <c r="A99" s="236" t="s">
        <v>219</v>
      </c>
      <c r="B99" s="237" t="s">
        <v>220</v>
      </c>
      <c r="C99" s="238">
        <v>2130</v>
      </c>
      <c r="D99" s="238">
        <v>905</v>
      </c>
      <c r="E99" s="254">
        <v>135.35911602209944</v>
      </c>
    </row>
    <row r="100" spans="1:5" ht="17.25" customHeight="1">
      <c r="A100" s="233" t="s">
        <v>221</v>
      </c>
      <c r="B100" s="234" t="s">
        <v>222</v>
      </c>
      <c r="C100" s="235">
        <v>1417</v>
      </c>
      <c r="D100" s="235">
        <v>944</v>
      </c>
      <c r="E100" s="253">
        <v>50.10593220338984</v>
      </c>
    </row>
    <row r="101" spans="1:5" ht="17.25" customHeight="1">
      <c r="A101" s="236" t="s">
        <v>223</v>
      </c>
      <c r="B101" s="237" t="s">
        <v>67</v>
      </c>
      <c r="C101" s="238">
        <v>1106</v>
      </c>
      <c r="D101" s="238">
        <v>371</v>
      </c>
      <c r="E101" s="254">
        <v>198.1132075471698</v>
      </c>
    </row>
    <row r="102" spans="1:5" ht="17.25" customHeight="1">
      <c r="A102" s="236" t="s">
        <v>224</v>
      </c>
      <c r="B102" s="237" t="s">
        <v>225</v>
      </c>
      <c r="C102" s="238">
        <v>78</v>
      </c>
      <c r="D102" s="238">
        <v>370</v>
      </c>
      <c r="E102" s="254">
        <v>-78.91891891891892</v>
      </c>
    </row>
    <row r="103" spans="1:5" ht="17.25" customHeight="1">
      <c r="A103" s="236" t="s">
        <v>226</v>
      </c>
      <c r="B103" s="237" t="s">
        <v>227</v>
      </c>
      <c r="C103" s="238">
        <v>85</v>
      </c>
      <c r="D103" s="238">
        <v>75</v>
      </c>
      <c r="E103" s="254">
        <v>13.333333333333329</v>
      </c>
    </row>
    <row r="104" spans="1:5" ht="17.25" customHeight="1">
      <c r="A104" s="148" t="s">
        <v>228</v>
      </c>
      <c r="B104" s="239" t="s">
        <v>229</v>
      </c>
      <c r="C104" s="238">
        <v>148</v>
      </c>
      <c r="D104" s="238">
        <v>128</v>
      </c>
      <c r="E104" s="254">
        <v>15.625</v>
      </c>
    </row>
    <row r="105" spans="1:5" ht="17.25" customHeight="1">
      <c r="A105" s="145" t="s">
        <v>230</v>
      </c>
      <c r="B105" s="240" t="s">
        <v>231</v>
      </c>
      <c r="C105" s="235">
        <v>3461</v>
      </c>
      <c r="D105" s="235">
        <v>2734</v>
      </c>
      <c r="E105" s="253">
        <v>26.59107534747622</v>
      </c>
    </row>
    <row r="106" spans="1:5" ht="17.25" customHeight="1">
      <c r="A106" s="148" t="s">
        <v>232</v>
      </c>
      <c r="B106" s="239" t="s">
        <v>67</v>
      </c>
      <c r="C106" s="238">
        <v>1922</v>
      </c>
      <c r="D106" s="238">
        <v>1695</v>
      </c>
      <c r="E106" s="254">
        <v>13.392330383480825</v>
      </c>
    </row>
    <row r="107" spans="1:5" ht="17.25" customHeight="1">
      <c r="A107" s="148" t="s">
        <v>233</v>
      </c>
      <c r="B107" s="239" t="s">
        <v>231</v>
      </c>
      <c r="C107" s="238">
        <v>1539</v>
      </c>
      <c r="D107" s="238">
        <v>1039</v>
      </c>
      <c r="E107" s="254">
        <v>48.12319538017326</v>
      </c>
    </row>
    <row r="108" spans="1:5" ht="17.25" customHeight="1">
      <c r="A108" s="233" t="s">
        <v>234</v>
      </c>
      <c r="B108" s="234" t="s">
        <v>235</v>
      </c>
      <c r="C108" s="235">
        <v>9635</v>
      </c>
      <c r="D108" s="235">
        <v>7732</v>
      </c>
      <c r="E108" s="253">
        <v>24.6120020693223</v>
      </c>
    </row>
    <row r="109" spans="1:5" ht="17.25" customHeight="1">
      <c r="A109" s="236" t="s">
        <v>236</v>
      </c>
      <c r="B109" s="237" t="s">
        <v>67</v>
      </c>
      <c r="C109" s="238">
        <v>4564</v>
      </c>
      <c r="D109" s="238">
        <v>5069</v>
      </c>
      <c r="E109" s="254">
        <v>-9.96251726178734</v>
      </c>
    </row>
    <row r="110" spans="1:5" ht="17.25" customHeight="1">
      <c r="A110" s="236" t="s">
        <v>237</v>
      </c>
      <c r="B110" s="237" t="s">
        <v>101</v>
      </c>
      <c r="C110" s="238">
        <v>2982</v>
      </c>
      <c r="D110" s="238">
        <v>976</v>
      </c>
      <c r="E110" s="254">
        <v>205.5327868852459</v>
      </c>
    </row>
    <row r="111" spans="1:5" ht="17.25" customHeight="1">
      <c r="A111" s="236" t="s">
        <v>238</v>
      </c>
      <c r="B111" s="237" t="s">
        <v>239</v>
      </c>
      <c r="C111" s="238">
        <v>2089</v>
      </c>
      <c r="D111" s="238">
        <v>1687</v>
      </c>
      <c r="E111" s="254">
        <v>23.829282750444577</v>
      </c>
    </row>
    <row r="112" spans="1:5" ht="17.25" customHeight="1">
      <c r="A112" s="233" t="s">
        <v>240</v>
      </c>
      <c r="B112" s="234" t="s">
        <v>241</v>
      </c>
      <c r="C112" s="235">
        <v>1095</v>
      </c>
      <c r="D112" s="235">
        <v>1199</v>
      </c>
      <c r="E112" s="253">
        <v>-8.67389491242703</v>
      </c>
    </row>
    <row r="113" spans="1:5" ht="17.25" customHeight="1">
      <c r="A113" s="236" t="s">
        <v>242</v>
      </c>
      <c r="B113" s="237" t="s">
        <v>243</v>
      </c>
      <c r="C113" s="238">
        <v>0</v>
      </c>
      <c r="D113" s="238">
        <v>4</v>
      </c>
      <c r="E113" s="254">
        <v>-100</v>
      </c>
    </row>
    <row r="114" spans="1:5" ht="17.25" customHeight="1">
      <c r="A114" s="236" t="s">
        <v>244</v>
      </c>
      <c r="B114" s="237" t="s">
        <v>241</v>
      </c>
      <c r="C114" s="238">
        <v>1095</v>
      </c>
      <c r="D114" s="238">
        <v>1195</v>
      </c>
      <c r="E114" s="254">
        <v>-8.36820083682008</v>
      </c>
    </row>
    <row r="115" spans="1:5" ht="17.25" customHeight="1">
      <c r="A115" s="233" t="s">
        <v>245</v>
      </c>
      <c r="B115" s="234" t="s">
        <v>246</v>
      </c>
      <c r="C115" s="235">
        <v>518</v>
      </c>
      <c r="D115" s="235">
        <v>407</v>
      </c>
      <c r="E115" s="253">
        <v>27.272727272727266</v>
      </c>
    </row>
    <row r="116" spans="1:5" ht="17.25" customHeight="1">
      <c r="A116" s="233" t="s">
        <v>247</v>
      </c>
      <c r="B116" s="234" t="s">
        <v>248</v>
      </c>
      <c r="C116" s="235">
        <v>518</v>
      </c>
      <c r="D116" s="235">
        <v>407</v>
      </c>
      <c r="E116" s="253">
        <v>27.272727272727266</v>
      </c>
    </row>
    <row r="117" spans="1:5" ht="17.25" customHeight="1">
      <c r="A117" s="236" t="s">
        <v>249</v>
      </c>
      <c r="B117" s="237" t="s">
        <v>250</v>
      </c>
      <c r="C117" s="238">
        <v>90</v>
      </c>
      <c r="D117" s="238">
        <v>90</v>
      </c>
      <c r="E117" s="254">
        <v>0</v>
      </c>
    </row>
    <row r="118" spans="1:5" ht="17.25" customHeight="1">
      <c r="A118" s="236" t="s">
        <v>251</v>
      </c>
      <c r="B118" s="237" t="s">
        <v>252</v>
      </c>
      <c r="C118" s="238">
        <v>119</v>
      </c>
      <c r="D118" s="238">
        <v>0</v>
      </c>
      <c r="E118" s="254">
        <v>0</v>
      </c>
    </row>
    <row r="119" spans="1:5" ht="17.25" customHeight="1">
      <c r="A119" s="148" t="s">
        <v>253</v>
      </c>
      <c r="B119" s="239" t="s">
        <v>254</v>
      </c>
      <c r="C119" s="238">
        <v>10</v>
      </c>
      <c r="D119" s="238">
        <v>8</v>
      </c>
      <c r="E119" s="254">
        <v>25</v>
      </c>
    </row>
    <row r="120" spans="1:5" ht="17.25" customHeight="1">
      <c r="A120" s="148" t="s">
        <v>255</v>
      </c>
      <c r="B120" s="239" t="s">
        <v>256</v>
      </c>
      <c r="C120" s="238">
        <v>110</v>
      </c>
      <c r="D120" s="238">
        <v>120</v>
      </c>
      <c r="E120" s="254">
        <v>-8.333333333333343</v>
      </c>
    </row>
    <row r="121" spans="1:5" ht="17.25" customHeight="1">
      <c r="A121" s="236" t="s">
        <v>257</v>
      </c>
      <c r="B121" s="237" t="s">
        <v>258</v>
      </c>
      <c r="C121" s="238">
        <v>189</v>
      </c>
      <c r="D121" s="238">
        <v>189</v>
      </c>
      <c r="E121" s="254">
        <v>0</v>
      </c>
    </row>
    <row r="122" spans="1:5" ht="17.25" customHeight="1">
      <c r="A122" s="233" t="s">
        <v>259</v>
      </c>
      <c r="B122" s="234" t="s">
        <v>260</v>
      </c>
      <c r="C122" s="235">
        <v>54154</v>
      </c>
      <c r="D122" s="235">
        <v>45431</v>
      </c>
      <c r="E122" s="253">
        <v>19.200545882767273</v>
      </c>
    </row>
    <row r="123" spans="1:5" ht="17.25" customHeight="1">
      <c r="A123" s="233" t="s">
        <v>261</v>
      </c>
      <c r="B123" s="234" t="s">
        <v>262</v>
      </c>
      <c r="C123" s="235">
        <v>60</v>
      </c>
      <c r="D123" s="235">
        <v>60</v>
      </c>
      <c r="E123" s="253">
        <v>0</v>
      </c>
    </row>
    <row r="124" spans="1:5" ht="17.25" customHeight="1">
      <c r="A124" s="236" t="s">
        <v>263</v>
      </c>
      <c r="B124" s="237" t="s">
        <v>262</v>
      </c>
      <c r="C124" s="238">
        <v>60</v>
      </c>
      <c r="D124" s="238">
        <v>60</v>
      </c>
      <c r="E124" s="254">
        <v>0</v>
      </c>
    </row>
    <row r="125" spans="1:5" ht="17.25" customHeight="1">
      <c r="A125" s="233" t="s">
        <v>264</v>
      </c>
      <c r="B125" s="234" t="s">
        <v>265</v>
      </c>
      <c r="C125" s="235">
        <v>41285</v>
      </c>
      <c r="D125" s="235">
        <v>34088</v>
      </c>
      <c r="E125" s="253">
        <v>21.11300164280685</v>
      </c>
    </row>
    <row r="126" spans="1:5" ht="17.25" customHeight="1">
      <c r="A126" s="236" t="s">
        <v>266</v>
      </c>
      <c r="B126" s="237" t="s">
        <v>67</v>
      </c>
      <c r="C126" s="238">
        <v>27034</v>
      </c>
      <c r="D126" s="238">
        <v>21731</v>
      </c>
      <c r="E126" s="254">
        <v>24.40292669458377</v>
      </c>
    </row>
    <row r="127" spans="1:5" ht="17.25" customHeight="1">
      <c r="A127" s="236" t="s">
        <v>267</v>
      </c>
      <c r="B127" s="237" t="s">
        <v>93</v>
      </c>
      <c r="C127" s="238">
        <v>1189</v>
      </c>
      <c r="D127" s="238">
        <v>597</v>
      </c>
      <c r="E127" s="254">
        <v>99.16247906197654</v>
      </c>
    </row>
    <row r="128" spans="1:5" ht="17.25" customHeight="1">
      <c r="A128" s="236" t="s">
        <v>268</v>
      </c>
      <c r="B128" s="237" t="s">
        <v>130</v>
      </c>
      <c r="C128" s="238">
        <v>410</v>
      </c>
      <c r="D128" s="238">
        <v>353</v>
      </c>
      <c r="E128" s="254">
        <v>16.147308781869697</v>
      </c>
    </row>
    <row r="129" spans="1:6" ht="17.25" customHeight="1">
      <c r="A129" s="236" t="s">
        <v>269</v>
      </c>
      <c r="B129" s="237" t="s">
        <v>270</v>
      </c>
      <c r="C129" s="238">
        <v>9161</v>
      </c>
      <c r="D129" s="238">
        <v>10024</v>
      </c>
      <c r="E129" s="254">
        <v>-8.6</v>
      </c>
      <c r="F129" s="359"/>
    </row>
    <row r="130" spans="1:5" ht="17.25" customHeight="1">
      <c r="A130" s="236" t="s">
        <v>271</v>
      </c>
      <c r="B130" s="237" t="s">
        <v>272</v>
      </c>
      <c r="C130" s="238">
        <v>170</v>
      </c>
      <c r="D130" s="238">
        <v>0</v>
      </c>
      <c r="E130" s="254">
        <v>0</v>
      </c>
    </row>
    <row r="131" spans="1:5" ht="17.25" customHeight="1">
      <c r="A131" s="236" t="s">
        <v>273</v>
      </c>
      <c r="B131" s="237" t="s">
        <v>274</v>
      </c>
      <c r="C131" s="238">
        <v>3321</v>
      </c>
      <c r="D131" s="238">
        <v>1383</v>
      </c>
      <c r="E131" s="254">
        <v>140.13015184381777</v>
      </c>
    </row>
    <row r="132" spans="1:5" ht="17.25" customHeight="1">
      <c r="A132" s="145" t="s">
        <v>275</v>
      </c>
      <c r="B132" s="240" t="s">
        <v>276</v>
      </c>
      <c r="C132" s="235">
        <v>3038</v>
      </c>
      <c r="D132" s="235">
        <v>2604</v>
      </c>
      <c r="E132" s="253">
        <v>16.66666666666667</v>
      </c>
    </row>
    <row r="133" spans="1:5" ht="17.25" customHeight="1">
      <c r="A133" s="236" t="s">
        <v>277</v>
      </c>
      <c r="B133" s="237" t="s">
        <v>67</v>
      </c>
      <c r="C133" s="238">
        <v>2599</v>
      </c>
      <c r="D133" s="238">
        <v>2212</v>
      </c>
      <c r="E133" s="254">
        <v>17.495479204339958</v>
      </c>
    </row>
    <row r="134" spans="1:5" ht="17.25" customHeight="1">
      <c r="A134" s="236" t="s">
        <v>278</v>
      </c>
      <c r="B134" s="237" t="s">
        <v>279</v>
      </c>
      <c r="C134" s="238">
        <v>130</v>
      </c>
      <c r="D134" s="238">
        <v>45</v>
      </c>
      <c r="E134" s="254">
        <v>188.88888888888886</v>
      </c>
    </row>
    <row r="135" spans="1:5" ht="17.25" customHeight="1">
      <c r="A135" s="236" t="s">
        <v>280</v>
      </c>
      <c r="B135" s="237" t="s">
        <v>281</v>
      </c>
      <c r="C135" s="238">
        <v>309</v>
      </c>
      <c r="D135" s="238">
        <v>347</v>
      </c>
      <c r="E135" s="254">
        <v>-10.95100864553315</v>
      </c>
    </row>
    <row r="136" spans="1:5" ht="17.25" customHeight="1">
      <c r="A136" s="233" t="s">
        <v>282</v>
      </c>
      <c r="B136" s="234" t="s">
        <v>283</v>
      </c>
      <c r="C136" s="235">
        <v>6257</v>
      </c>
      <c r="D136" s="235">
        <v>5464</v>
      </c>
      <c r="E136" s="253">
        <v>14.513177159590043</v>
      </c>
    </row>
    <row r="137" spans="1:5" ht="17.25" customHeight="1">
      <c r="A137" s="236" t="s">
        <v>284</v>
      </c>
      <c r="B137" s="237" t="s">
        <v>67</v>
      </c>
      <c r="C137" s="238">
        <v>4601</v>
      </c>
      <c r="D137" s="238">
        <v>3888</v>
      </c>
      <c r="E137" s="254">
        <v>18.338477366255134</v>
      </c>
    </row>
    <row r="138" spans="1:5" ht="17.25" customHeight="1">
      <c r="A138" s="236" t="s">
        <v>285</v>
      </c>
      <c r="B138" s="237" t="s">
        <v>93</v>
      </c>
      <c r="C138" s="238">
        <v>150</v>
      </c>
      <c r="D138" s="238">
        <v>125</v>
      </c>
      <c r="E138" s="254">
        <v>20</v>
      </c>
    </row>
    <row r="139" spans="1:5" ht="17.25" customHeight="1">
      <c r="A139" s="236" t="s">
        <v>286</v>
      </c>
      <c r="B139" s="237" t="s">
        <v>287</v>
      </c>
      <c r="C139" s="238">
        <v>256</v>
      </c>
      <c r="D139" s="238">
        <v>247</v>
      </c>
      <c r="E139" s="254">
        <v>3.643724696356273</v>
      </c>
    </row>
    <row r="140" spans="1:5" ht="17.25" customHeight="1">
      <c r="A140" s="236" t="s">
        <v>288</v>
      </c>
      <c r="B140" s="237" t="s">
        <v>289</v>
      </c>
      <c r="C140" s="238">
        <v>210</v>
      </c>
      <c r="D140" s="238">
        <v>230</v>
      </c>
      <c r="E140" s="254">
        <v>-8.695652173913047</v>
      </c>
    </row>
    <row r="141" spans="1:5" ht="17.25" customHeight="1">
      <c r="A141" s="236" t="s">
        <v>290</v>
      </c>
      <c r="B141" s="237" t="s">
        <v>291</v>
      </c>
      <c r="C141" s="238">
        <v>352</v>
      </c>
      <c r="D141" s="238">
        <v>135</v>
      </c>
      <c r="E141" s="254">
        <v>160.74074074074076</v>
      </c>
    </row>
    <row r="142" spans="1:5" ht="17.25" customHeight="1">
      <c r="A142" s="236" t="s">
        <v>292</v>
      </c>
      <c r="B142" s="237" t="s">
        <v>293</v>
      </c>
      <c r="C142" s="238">
        <v>688</v>
      </c>
      <c r="D142" s="238">
        <v>839</v>
      </c>
      <c r="E142" s="254">
        <v>-17.99761620977354</v>
      </c>
    </row>
    <row r="143" spans="1:5" ht="17.25" customHeight="1">
      <c r="A143" s="233" t="s">
        <v>294</v>
      </c>
      <c r="B143" s="234" t="s">
        <v>295</v>
      </c>
      <c r="C143" s="235">
        <v>3478</v>
      </c>
      <c r="D143" s="235">
        <v>3207</v>
      </c>
      <c r="E143" s="253">
        <v>8.450265045213598</v>
      </c>
    </row>
    <row r="144" spans="1:5" ht="17.25" customHeight="1">
      <c r="A144" s="236" t="s">
        <v>296</v>
      </c>
      <c r="B144" s="237" t="s">
        <v>67</v>
      </c>
      <c r="C144" s="238">
        <v>2005</v>
      </c>
      <c r="D144" s="238">
        <v>1625</v>
      </c>
      <c r="E144" s="254">
        <v>23.384615384615387</v>
      </c>
    </row>
    <row r="145" spans="1:5" ht="17.25" customHeight="1">
      <c r="A145" s="236" t="s">
        <v>297</v>
      </c>
      <c r="B145" s="237" t="s">
        <v>93</v>
      </c>
      <c r="C145" s="238">
        <v>25</v>
      </c>
      <c r="D145" s="238">
        <v>39</v>
      </c>
      <c r="E145" s="254">
        <v>-35.8974358974359</v>
      </c>
    </row>
    <row r="146" spans="1:5" ht="17.25" customHeight="1">
      <c r="A146" s="236" t="s">
        <v>298</v>
      </c>
      <c r="B146" s="237" t="s">
        <v>299</v>
      </c>
      <c r="C146" s="238">
        <v>626</v>
      </c>
      <c r="D146" s="238">
        <v>603</v>
      </c>
      <c r="E146" s="254">
        <v>3.814262023217239</v>
      </c>
    </row>
    <row r="147" spans="1:5" ht="17.25" customHeight="1">
      <c r="A147" s="236" t="s">
        <v>300</v>
      </c>
      <c r="B147" s="237" t="s">
        <v>301</v>
      </c>
      <c r="C147" s="238">
        <v>103</v>
      </c>
      <c r="D147" s="238">
        <v>93</v>
      </c>
      <c r="E147" s="254">
        <v>10.752688172043008</v>
      </c>
    </row>
    <row r="148" spans="1:5" ht="17.25" customHeight="1">
      <c r="A148" s="236" t="s">
        <v>302</v>
      </c>
      <c r="B148" s="237" t="s">
        <v>303</v>
      </c>
      <c r="C148" s="238">
        <v>302</v>
      </c>
      <c r="D148" s="238">
        <v>208</v>
      </c>
      <c r="E148" s="254">
        <v>45.19230769230768</v>
      </c>
    </row>
    <row r="149" spans="1:5" ht="17.25" customHeight="1">
      <c r="A149" s="148" t="s">
        <v>304</v>
      </c>
      <c r="B149" s="239" t="s">
        <v>305</v>
      </c>
      <c r="C149" s="238">
        <v>341</v>
      </c>
      <c r="D149" s="238">
        <v>378</v>
      </c>
      <c r="E149" s="254">
        <v>-9.788359788359784</v>
      </c>
    </row>
    <row r="150" spans="1:5" ht="17.25" customHeight="1">
      <c r="A150" s="148" t="s">
        <v>306</v>
      </c>
      <c r="B150" s="239" t="s">
        <v>130</v>
      </c>
      <c r="C150" s="238">
        <v>25</v>
      </c>
      <c r="D150" s="238">
        <v>0</v>
      </c>
      <c r="E150" s="254">
        <v>0</v>
      </c>
    </row>
    <row r="151" spans="1:5" ht="17.25" customHeight="1">
      <c r="A151" s="236" t="s">
        <v>307</v>
      </c>
      <c r="B151" s="237" t="s">
        <v>101</v>
      </c>
      <c r="C151" s="238">
        <v>0</v>
      </c>
      <c r="D151" s="238">
        <v>82</v>
      </c>
      <c r="E151" s="254">
        <v>-100</v>
      </c>
    </row>
    <row r="152" spans="1:5" ht="17.25" customHeight="1">
      <c r="A152" s="236" t="s">
        <v>308</v>
      </c>
      <c r="B152" s="237" t="s">
        <v>309</v>
      </c>
      <c r="C152" s="238">
        <v>51</v>
      </c>
      <c r="D152" s="238">
        <v>179</v>
      </c>
      <c r="E152" s="254">
        <v>-71.50837988826817</v>
      </c>
    </row>
    <row r="153" spans="1:5" ht="17.25" customHeight="1">
      <c r="A153" s="233" t="s">
        <v>310</v>
      </c>
      <c r="B153" s="234" t="s">
        <v>311</v>
      </c>
      <c r="C153" s="235">
        <v>36</v>
      </c>
      <c r="D153" s="235">
        <v>8</v>
      </c>
      <c r="E153" s="253">
        <v>350</v>
      </c>
    </row>
    <row r="154" spans="1:5" ht="17.25" customHeight="1">
      <c r="A154" s="236" t="s">
        <v>312</v>
      </c>
      <c r="B154" s="237" t="s">
        <v>311</v>
      </c>
      <c r="C154" s="238">
        <v>36</v>
      </c>
      <c r="D154" s="238">
        <v>8</v>
      </c>
      <c r="E154" s="254">
        <v>350</v>
      </c>
    </row>
    <row r="155" spans="1:5" ht="17.25" customHeight="1">
      <c r="A155" s="233" t="s">
        <v>313</v>
      </c>
      <c r="B155" s="234" t="s">
        <v>314</v>
      </c>
      <c r="C155" s="235">
        <v>232257</v>
      </c>
      <c r="D155" s="235">
        <v>201915</v>
      </c>
      <c r="E155" s="253">
        <v>15.0271153703291</v>
      </c>
    </row>
    <row r="156" spans="1:5" ht="17.25" customHeight="1">
      <c r="A156" s="233" t="s">
        <v>315</v>
      </c>
      <c r="B156" s="234" t="s">
        <v>316</v>
      </c>
      <c r="C156" s="235">
        <v>1509</v>
      </c>
      <c r="D156" s="235">
        <v>1422</v>
      </c>
      <c r="E156" s="253">
        <v>6.118143459915615</v>
      </c>
    </row>
    <row r="157" spans="1:5" ht="17.25" customHeight="1">
      <c r="A157" s="236" t="s">
        <v>317</v>
      </c>
      <c r="B157" s="237" t="s">
        <v>67</v>
      </c>
      <c r="C157" s="238">
        <v>1464</v>
      </c>
      <c r="D157" s="238">
        <v>1243</v>
      </c>
      <c r="E157" s="254">
        <v>17.779565567176192</v>
      </c>
    </row>
    <row r="158" spans="1:5" ht="17.25" customHeight="1">
      <c r="A158" s="236" t="s">
        <v>318</v>
      </c>
      <c r="B158" s="237" t="s">
        <v>319</v>
      </c>
      <c r="C158" s="238">
        <v>45</v>
      </c>
      <c r="D158" s="238">
        <v>179</v>
      </c>
      <c r="E158" s="254">
        <v>-74.86033519553072</v>
      </c>
    </row>
    <row r="159" spans="1:5" ht="17.25" customHeight="1">
      <c r="A159" s="233" t="s">
        <v>320</v>
      </c>
      <c r="B159" s="234" t="s">
        <v>321</v>
      </c>
      <c r="C159" s="235">
        <v>187649</v>
      </c>
      <c r="D159" s="235">
        <v>151465</v>
      </c>
      <c r="E159" s="253">
        <v>23.889347373980783</v>
      </c>
    </row>
    <row r="160" spans="1:5" ht="17.25" customHeight="1">
      <c r="A160" s="236" t="s">
        <v>322</v>
      </c>
      <c r="B160" s="237" t="s">
        <v>323</v>
      </c>
      <c r="C160" s="238">
        <v>8402</v>
      </c>
      <c r="D160" s="238">
        <v>6402</v>
      </c>
      <c r="E160" s="254">
        <v>31.24023742580445</v>
      </c>
    </row>
    <row r="161" spans="1:5" ht="17.25" customHeight="1">
      <c r="A161" s="236" t="s">
        <v>324</v>
      </c>
      <c r="B161" s="237" t="s">
        <v>325</v>
      </c>
      <c r="C161" s="238">
        <v>80097</v>
      </c>
      <c r="D161" s="238">
        <v>68368</v>
      </c>
      <c r="E161" s="254">
        <v>17.155686871050776</v>
      </c>
    </row>
    <row r="162" spans="1:5" ht="17.25" customHeight="1">
      <c r="A162" s="236" t="s">
        <v>326</v>
      </c>
      <c r="B162" s="237" t="s">
        <v>327</v>
      </c>
      <c r="C162" s="238">
        <v>52786</v>
      </c>
      <c r="D162" s="238">
        <v>45023</v>
      </c>
      <c r="E162" s="254">
        <v>17.242298380827577</v>
      </c>
    </row>
    <row r="163" spans="1:5" ht="17.25" customHeight="1">
      <c r="A163" s="236" t="s">
        <v>328</v>
      </c>
      <c r="B163" s="237" t="s">
        <v>329</v>
      </c>
      <c r="C163" s="238">
        <v>35244</v>
      </c>
      <c r="D163" s="238">
        <v>23739</v>
      </c>
      <c r="E163" s="254">
        <v>48.46455200303299</v>
      </c>
    </row>
    <row r="164" spans="1:5" ht="17.25" customHeight="1">
      <c r="A164" s="236" t="s">
        <v>330</v>
      </c>
      <c r="B164" s="237" t="s">
        <v>331</v>
      </c>
      <c r="C164" s="238">
        <v>11120</v>
      </c>
      <c r="D164" s="238">
        <v>7933</v>
      </c>
      <c r="E164" s="254">
        <v>40.17395688894493</v>
      </c>
    </row>
    <row r="165" spans="1:5" ht="17.25" customHeight="1">
      <c r="A165" s="145" t="s">
        <v>332</v>
      </c>
      <c r="B165" s="240" t="s">
        <v>333</v>
      </c>
      <c r="C165" s="235">
        <v>13947</v>
      </c>
      <c r="D165" s="235">
        <v>12463</v>
      </c>
      <c r="E165" s="253">
        <v>11.907245446521713</v>
      </c>
    </row>
    <row r="166" spans="1:5" ht="17.25" customHeight="1">
      <c r="A166" s="236" t="s">
        <v>334</v>
      </c>
      <c r="B166" s="237" t="s">
        <v>335</v>
      </c>
      <c r="C166" s="238">
        <v>13947</v>
      </c>
      <c r="D166" s="238">
        <v>12463</v>
      </c>
      <c r="E166" s="254">
        <v>11.907245446521713</v>
      </c>
    </row>
    <row r="167" spans="1:5" ht="17.25" customHeight="1">
      <c r="A167" s="233" t="s">
        <v>336</v>
      </c>
      <c r="B167" s="234" t="s">
        <v>337</v>
      </c>
      <c r="C167" s="235">
        <v>2538</v>
      </c>
      <c r="D167" s="235">
        <v>2252</v>
      </c>
      <c r="E167" s="253">
        <v>12.699822380106568</v>
      </c>
    </row>
    <row r="168" spans="1:5" ht="17.25" customHeight="1">
      <c r="A168" s="236" t="s">
        <v>338</v>
      </c>
      <c r="B168" s="237" t="s">
        <v>339</v>
      </c>
      <c r="C168" s="238">
        <v>2538</v>
      </c>
      <c r="D168" s="238">
        <v>2252</v>
      </c>
      <c r="E168" s="254">
        <v>12.699822380106568</v>
      </c>
    </row>
    <row r="169" spans="1:5" ht="17.25" customHeight="1">
      <c r="A169" s="233" t="s">
        <v>340</v>
      </c>
      <c r="B169" s="234" t="s">
        <v>341</v>
      </c>
      <c r="C169" s="235">
        <v>1603</v>
      </c>
      <c r="D169" s="235">
        <v>830</v>
      </c>
      <c r="E169" s="253">
        <v>93.13253012048193</v>
      </c>
    </row>
    <row r="170" spans="1:5" ht="17.25" customHeight="1">
      <c r="A170" s="236" t="s">
        <v>342</v>
      </c>
      <c r="B170" s="237" t="s">
        <v>343</v>
      </c>
      <c r="C170" s="238">
        <v>1603</v>
      </c>
      <c r="D170" s="238">
        <v>830</v>
      </c>
      <c r="E170" s="254">
        <v>93.13253012048193</v>
      </c>
    </row>
    <row r="171" spans="1:5" ht="17.25" customHeight="1">
      <c r="A171" s="233" t="s">
        <v>344</v>
      </c>
      <c r="B171" s="234" t="s">
        <v>345</v>
      </c>
      <c r="C171" s="235">
        <v>9032</v>
      </c>
      <c r="D171" s="235">
        <v>5009</v>
      </c>
      <c r="E171" s="253">
        <v>80.3154322220004</v>
      </c>
    </row>
    <row r="172" spans="1:5" ht="17.25" customHeight="1">
      <c r="A172" s="236" t="s">
        <v>346</v>
      </c>
      <c r="B172" s="237" t="s">
        <v>347</v>
      </c>
      <c r="C172" s="238">
        <v>9032</v>
      </c>
      <c r="D172" s="238">
        <v>5009</v>
      </c>
      <c r="E172" s="254">
        <v>80.3154322220004</v>
      </c>
    </row>
    <row r="173" spans="1:5" ht="17.25" customHeight="1">
      <c r="A173" s="233" t="s">
        <v>348</v>
      </c>
      <c r="B173" s="234" t="s">
        <v>349</v>
      </c>
      <c r="C173" s="235">
        <v>15979</v>
      </c>
      <c r="D173" s="235">
        <v>28474</v>
      </c>
      <c r="E173" s="253">
        <v>-43.88213809088993</v>
      </c>
    </row>
    <row r="174" spans="1:5" ht="17.25" customHeight="1">
      <c r="A174" s="236" t="s">
        <v>350</v>
      </c>
      <c r="B174" s="237" t="s">
        <v>349</v>
      </c>
      <c r="C174" s="238">
        <v>15979</v>
      </c>
      <c r="D174" s="238">
        <v>28474</v>
      </c>
      <c r="E174" s="254">
        <v>-43.88213809088993</v>
      </c>
    </row>
    <row r="175" spans="1:5" ht="17.25" customHeight="1">
      <c r="A175" s="233" t="s">
        <v>351</v>
      </c>
      <c r="B175" s="234" t="s">
        <v>352</v>
      </c>
      <c r="C175" s="235">
        <v>19862</v>
      </c>
      <c r="D175" s="235">
        <v>9889</v>
      </c>
      <c r="E175" s="253">
        <v>100.84942865810498</v>
      </c>
    </row>
    <row r="176" spans="1:5" ht="17.25" customHeight="1">
      <c r="A176" s="233" t="s">
        <v>353</v>
      </c>
      <c r="B176" s="234" t="s">
        <v>354</v>
      </c>
      <c r="C176" s="235">
        <v>303</v>
      </c>
      <c r="D176" s="235">
        <v>197</v>
      </c>
      <c r="E176" s="253">
        <v>53.807106598984774</v>
      </c>
    </row>
    <row r="177" spans="1:5" ht="17.25" customHeight="1">
      <c r="A177" s="236" t="s">
        <v>355</v>
      </c>
      <c r="B177" s="237" t="s">
        <v>67</v>
      </c>
      <c r="C177" s="238">
        <v>232</v>
      </c>
      <c r="D177" s="238">
        <v>184</v>
      </c>
      <c r="E177" s="254">
        <v>26.08695652173914</v>
      </c>
    </row>
    <row r="178" spans="1:5" ht="17.25" customHeight="1">
      <c r="A178" s="236" t="s">
        <v>356</v>
      </c>
      <c r="B178" s="237" t="s">
        <v>357</v>
      </c>
      <c r="C178" s="238">
        <v>71</v>
      </c>
      <c r="D178" s="238">
        <v>13</v>
      </c>
      <c r="E178" s="254">
        <v>446.1538461538462</v>
      </c>
    </row>
    <row r="179" spans="1:5" ht="17.25" customHeight="1">
      <c r="A179" s="233" t="s">
        <v>358</v>
      </c>
      <c r="B179" s="234" t="s">
        <v>359</v>
      </c>
      <c r="C179" s="235">
        <v>3520</v>
      </c>
      <c r="D179" s="235">
        <v>3074</v>
      </c>
      <c r="E179" s="253">
        <v>14.508783344176976</v>
      </c>
    </row>
    <row r="180" spans="1:5" ht="17.25" customHeight="1">
      <c r="A180" s="236" t="s">
        <v>360</v>
      </c>
      <c r="B180" s="237" t="s">
        <v>361</v>
      </c>
      <c r="C180" s="238">
        <v>825</v>
      </c>
      <c r="D180" s="238">
        <v>345</v>
      </c>
      <c r="E180" s="254">
        <v>139.1304347826087</v>
      </c>
    </row>
    <row r="181" spans="1:5" ht="17.25" customHeight="1">
      <c r="A181" s="148" t="s">
        <v>362</v>
      </c>
      <c r="B181" s="239" t="s">
        <v>363</v>
      </c>
      <c r="C181" s="238">
        <v>2695</v>
      </c>
      <c r="D181" s="238">
        <v>2729</v>
      </c>
      <c r="E181" s="254">
        <v>-1.2458776108464633</v>
      </c>
    </row>
    <row r="182" spans="1:5" ht="17.25" customHeight="1">
      <c r="A182" s="233" t="s">
        <v>364</v>
      </c>
      <c r="B182" s="234" t="s">
        <v>365</v>
      </c>
      <c r="C182" s="235">
        <v>1129</v>
      </c>
      <c r="D182" s="235">
        <v>610</v>
      </c>
      <c r="E182" s="253">
        <v>85.08196721311475</v>
      </c>
    </row>
    <row r="183" spans="1:5" ht="17.25" customHeight="1">
      <c r="A183" s="236" t="s">
        <v>366</v>
      </c>
      <c r="B183" s="237" t="s">
        <v>367</v>
      </c>
      <c r="C183" s="238">
        <v>639</v>
      </c>
      <c r="D183" s="238">
        <v>496</v>
      </c>
      <c r="E183" s="254">
        <v>28.830645161290334</v>
      </c>
    </row>
    <row r="184" spans="1:5" ht="17.25" customHeight="1">
      <c r="A184" s="236" t="s">
        <v>368</v>
      </c>
      <c r="B184" s="237" t="s">
        <v>369</v>
      </c>
      <c r="C184" s="238">
        <v>490</v>
      </c>
      <c r="D184" s="238">
        <v>114</v>
      </c>
      <c r="E184" s="254">
        <v>329.8245614035087</v>
      </c>
    </row>
    <row r="185" spans="1:5" ht="17.25" customHeight="1">
      <c r="A185" s="233" t="s">
        <v>370</v>
      </c>
      <c r="B185" s="234" t="s">
        <v>371</v>
      </c>
      <c r="C185" s="235">
        <v>151</v>
      </c>
      <c r="D185" s="235">
        <v>121</v>
      </c>
      <c r="E185" s="253">
        <v>24.79338842975207</v>
      </c>
    </row>
    <row r="186" spans="1:5" ht="17.25" customHeight="1">
      <c r="A186" s="236" t="s">
        <v>372</v>
      </c>
      <c r="B186" s="237" t="s">
        <v>373</v>
      </c>
      <c r="C186" s="238">
        <v>97</v>
      </c>
      <c r="D186" s="238">
        <v>77</v>
      </c>
      <c r="E186" s="254">
        <v>25.974025974025977</v>
      </c>
    </row>
    <row r="187" spans="1:5" ht="17.25" customHeight="1">
      <c r="A187" s="236" t="s">
        <v>374</v>
      </c>
      <c r="B187" s="237" t="s">
        <v>375</v>
      </c>
      <c r="C187" s="238">
        <v>0</v>
      </c>
      <c r="D187" s="238">
        <v>2</v>
      </c>
      <c r="E187" s="254">
        <v>-100</v>
      </c>
    </row>
    <row r="188" spans="1:5" ht="17.25" customHeight="1">
      <c r="A188" s="236" t="s">
        <v>376</v>
      </c>
      <c r="B188" s="237" t="s">
        <v>377</v>
      </c>
      <c r="C188" s="238">
        <v>54</v>
      </c>
      <c r="D188" s="238">
        <v>42</v>
      </c>
      <c r="E188" s="254">
        <v>28.571428571428584</v>
      </c>
    </row>
    <row r="189" spans="1:5" ht="17.25" customHeight="1">
      <c r="A189" s="233" t="s">
        <v>378</v>
      </c>
      <c r="B189" s="234" t="s">
        <v>379</v>
      </c>
      <c r="C189" s="235">
        <v>406</v>
      </c>
      <c r="D189" s="235">
        <v>264</v>
      </c>
      <c r="E189" s="253">
        <v>53.78787878787878</v>
      </c>
    </row>
    <row r="190" spans="1:5" ht="17.25" customHeight="1">
      <c r="A190" s="236" t="s">
        <v>380</v>
      </c>
      <c r="B190" s="237" t="s">
        <v>367</v>
      </c>
      <c r="C190" s="238">
        <v>199</v>
      </c>
      <c r="D190" s="238">
        <v>147</v>
      </c>
      <c r="E190" s="254">
        <v>35.374149659863946</v>
      </c>
    </row>
    <row r="191" spans="1:5" ht="17.25" customHeight="1">
      <c r="A191" s="236" t="s">
        <v>381</v>
      </c>
      <c r="B191" s="237" t="s">
        <v>382</v>
      </c>
      <c r="C191" s="238">
        <v>103</v>
      </c>
      <c r="D191" s="238">
        <v>100</v>
      </c>
      <c r="E191" s="254">
        <v>3</v>
      </c>
    </row>
    <row r="192" spans="1:5" ht="17.25" customHeight="1">
      <c r="A192" s="236" t="s">
        <v>383</v>
      </c>
      <c r="B192" s="237" t="s">
        <v>384</v>
      </c>
      <c r="C192" s="238">
        <v>8</v>
      </c>
      <c r="D192" s="238">
        <v>8</v>
      </c>
      <c r="E192" s="254">
        <v>0</v>
      </c>
    </row>
    <row r="193" spans="1:5" ht="17.25" customHeight="1">
      <c r="A193" s="236" t="s">
        <v>385</v>
      </c>
      <c r="B193" s="237" t="s">
        <v>386</v>
      </c>
      <c r="C193" s="238">
        <v>76</v>
      </c>
      <c r="D193" s="238">
        <v>9</v>
      </c>
      <c r="E193" s="254">
        <v>744.4444444444445</v>
      </c>
    </row>
    <row r="194" spans="1:5" ht="17.25" customHeight="1">
      <c r="A194" s="236" t="s">
        <v>387</v>
      </c>
      <c r="B194" s="237" t="s">
        <v>388</v>
      </c>
      <c r="C194" s="238">
        <v>20</v>
      </c>
      <c r="D194" s="238">
        <v>0</v>
      </c>
      <c r="E194" s="254">
        <v>0</v>
      </c>
    </row>
    <row r="195" spans="1:5" ht="17.25" customHeight="1">
      <c r="A195" s="233" t="s">
        <v>389</v>
      </c>
      <c r="B195" s="234" t="s">
        <v>390</v>
      </c>
      <c r="C195" s="235">
        <v>1161</v>
      </c>
      <c r="D195" s="235">
        <v>803</v>
      </c>
      <c r="E195" s="253">
        <v>44.58281444582815</v>
      </c>
    </row>
    <row r="196" spans="1:5" ht="17.25" customHeight="1">
      <c r="A196" s="236" t="s">
        <v>391</v>
      </c>
      <c r="B196" s="237" t="s">
        <v>392</v>
      </c>
      <c r="C196" s="238">
        <v>1161</v>
      </c>
      <c r="D196" s="238">
        <v>803</v>
      </c>
      <c r="E196" s="254">
        <v>44.58281444582815</v>
      </c>
    </row>
    <row r="197" spans="1:5" ht="17.25" customHeight="1">
      <c r="A197" s="233" t="s">
        <v>393</v>
      </c>
      <c r="B197" s="234" t="s">
        <v>394</v>
      </c>
      <c r="C197" s="235">
        <v>13192</v>
      </c>
      <c r="D197" s="235">
        <v>4820</v>
      </c>
      <c r="E197" s="253">
        <v>173.6929460580913</v>
      </c>
    </row>
    <row r="198" spans="1:5" ht="17.25" customHeight="1">
      <c r="A198" s="236" t="s">
        <v>395</v>
      </c>
      <c r="B198" s="237" t="s">
        <v>396</v>
      </c>
      <c r="C198" s="238">
        <v>6322</v>
      </c>
      <c r="D198" s="238">
        <v>2019</v>
      </c>
      <c r="E198" s="254">
        <v>213.1253095591877</v>
      </c>
    </row>
    <row r="199" spans="1:5" ht="17.25" customHeight="1">
      <c r="A199" s="236" t="s">
        <v>397</v>
      </c>
      <c r="B199" s="237" t="s">
        <v>394</v>
      </c>
      <c r="C199" s="238">
        <v>6870</v>
      </c>
      <c r="D199" s="238">
        <v>2801</v>
      </c>
      <c r="E199" s="254">
        <v>145.2695465905034</v>
      </c>
    </row>
    <row r="200" spans="1:5" ht="17.25" customHeight="1">
      <c r="A200" s="233" t="s">
        <v>398</v>
      </c>
      <c r="B200" s="234" t="s">
        <v>399</v>
      </c>
      <c r="C200" s="235">
        <v>20856</v>
      </c>
      <c r="D200" s="235">
        <v>17901</v>
      </c>
      <c r="E200" s="253">
        <v>16.507457683928266</v>
      </c>
    </row>
    <row r="201" spans="1:5" ht="17.25" customHeight="1">
      <c r="A201" s="233" t="s">
        <v>400</v>
      </c>
      <c r="B201" s="234" t="s">
        <v>401</v>
      </c>
      <c r="C201" s="235">
        <v>10517</v>
      </c>
      <c r="D201" s="235">
        <v>9823</v>
      </c>
      <c r="E201" s="253">
        <v>7.06505140995624</v>
      </c>
    </row>
    <row r="202" spans="1:5" ht="17.25" customHeight="1">
      <c r="A202" s="236" t="s">
        <v>402</v>
      </c>
      <c r="B202" s="237" t="s">
        <v>67</v>
      </c>
      <c r="C202" s="238">
        <v>3833</v>
      </c>
      <c r="D202" s="238">
        <v>3211</v>
      </c>
      <c r="E202" s="254">
        <v>19.370912488321395</v>
      </c>
    </row>
    <row r="203" spans="1:5" ht="17.25" customHeight="1">
      <c r="A203" s="236" t="s">
        <v>403</v>
      </c>
      <c r="B203" s="237" t="s">
        <v>93</v>
      </c>
      <c r="C203" s="238">
        <v>173</v>
      </c>
      <c r="D203" s="238">
        <v>0</v>
      </c>
      <c r="E203" s="254">
        <v>0</v>
      </c>
    </row>
    <row r="204" spans="1:5" ht="17.25" customHeight="1">
      <c r="A204" s="236" t="s">
        <v>404</v>
      </c>
      <c r="B204" s="237" t="s">
        <v>405</v>
      </c>
      <c r="C204" s="238">
        <v>765</v>
      </c>
      <c r="D204" s="238">
        <v>734</v>
      </c>
      <c r="E204" s="254">
        <v>4.2234332425068</v>
      </c>
    </row>
    <row r="205" spans="1:5" ht="17.25" customHeight="1">
      <c r="A205" s="236" t="s">
        <v>406</v>
      </c>
      <c r="B205" s="237" t="s">
        <v>407</v>
      </c>
      <c r="C205" s="238">
        <v>926</v>
      </c>
      <c r="D205" s="238">
        <v>786</v>
      </c>
      <c r="E205" s="254">
        <v>17.811704834605592</v>
      </c>
    </row>
    <row r="206" spans="1:5" ht="17.25" customHeight="1">
      <c r="A206" s="236" t="s">
        <v>408</v>
      </c>
      <c r="B206" s="237" t="s">
        <v>409</v>
      </c>
      <c r="C206" s="238">
        <v>2968</v>
      </c>
      <c r="D206" s="238">
        <v>2603</v>
      </c>
      <c r="E206" s="254">
        <v>14.022281982328082</v>
      </c>
    </row>
    <row r="207" spans="1:5" ht="17.25" customHeight="1">
      <c r="A207" s="236" t="s">
        <v>410</v>
      </c>
      <c r="B207" s="237" t="s">
        <v>411</v>
      </c>
      <c r="C207" s="238">
        <v>310</v>
      </c>
      <c r="D207" s="238">
        <v>171</v>
      </c>
      <c r="E207" s="254">
        <v>81.28654970760235</v>
      </c>
    </row>
    <row r="208" spans="1:5" ht="17.25" customHeight="1">
      <c r="A208" s="236" t="s">
        <v>412</v>
      </c>
      <c r="B208" s="237" t="s">
        <v>413</v>
      </c>
      <c r="C208" s="238">
        <v>436</v>
      </c>
      <c r="D208" s="238">
        <v>213</v>
      </c>
      <c r="E208" s="254">
        <v>104.69483568075114</v>
      </c>
    </row>
    <row r="209" spans="1:5" ht="17.25" customHeight="1">
      <c r="A209" s="236" t="s">
        <v>414</v>
      </c>
      <c r="B209" s="237" t="s">
        <v>415</v>
      </c>
      <c r="C209" s="238">
        <v>1106</v>
      </c>
      <c r="D209" s="238">
        <v>2105</v>
      </c>
      <c r="E209" s="254">
        <v>-47.458432304038</v>
      </c>
    </row>
    <row r="210" spans="1:5" ht="17.25" customHeight="1">
      <c r="A210" s="233" t="s">
        <v>416</v>
      </c>
      <c r="B210" s="234" t="s">
        <v>417</v>
      </c>
      <c r="C210" s="235">
        <v>877</v>
      </c>
      <c r="D210" s="235">
        <v>542</v>
      </c>
      <c r="E210" s="253">
        <v>61.808118081180794</v>
      </c>
    </row>
    <row r="211" spans="1:5" ht="17.25" customHeight="1">
      <c r="A211" s="236" t="s">
        <v>418</v>
      </c>
      <c r="B211" s="237" t="s">
        <v>419</v>
      </c>
      <c r="C211" s="238">
        <v>433</v>
      </c>
      <c r="D211" s="238">
        <v>347</v>
      </c>
      <c r="E211" s="254">
        <v>24.783861671469737</v>
      </c>
    </row>
    <row r="212" spans="1:5" ht="17.25" customHeight="1">
      <c r="A212" s="236" t="s">
        <v>420</v>
      </c>
      <c r="B212" s="237" t="s">
        <v>421</v>
      </c>
      <c r="C212" s="238">
        <v>349</v>
      </c>
      <c r="D212" s="238">
        <v>195</v>
      </c>
      <c r="E212" s="254">
        <v>78.97435897435898</v>
      </c>
    </row>
    <row r="213" spans="1:5" ht="17.25" customHeight="1">
      <c r="A213" s="236" t="s">
        <v>422</v>
      </c>
      <c r="B213" s="237" t="s">
        <v>423</v>
      </c>
      <c r="C213" s="238">
        <v>95</v>
      </c>
      <c r="D213" s="238">
        <v>0</v>
      </c>
      <c r="E213" s="254">
        <v>0</v>
      </c>
    </row>
    <row r="214" spans="1:5" ht="17.25" customHeight="1">
      <c r="A214" s="233" t="s">
        <v>424</v>
      </c>
      <c r="B214" s="234" t="s">
        <v>425</v>
      </c>
      <c r="C214" s="235">
        <v>1438</v>
      </c>
      <c r="D214" s="235">
        <v>1023</v>
      </c>
      <c r="E214" s="253">
        <v>40.56695992179863</v>
      </c>
    </row>
    <row r="215" spans="1:5" ht="17.25" customHeight="1">
      <c r="A215" s="236" t="s">
        <v>426</v>
      </c>
      <c r="B215" s="237" t="s">
        <v>67</v>
      </c>
      <c r="C215" s="238">
        <v>623</v>
      </c>
      <c r="D215" s="238">
        <v>501</v>
      </c>
      <c r="E215" s="254">
        <v>24.351297405189626</v>
      </c>
    </row>
    <row r="216" spans="1:5" ht="17.25" customHeight="1">
      <c r="A216" s="236" t="s">
        <v>427</v>
      </c>
      <c r="B216" s="237" t="s">
        <v>428</v>
      </c>
      <c r="C216" s="238">
        <v>224</v>
      </c>
      <c r="D216" s="238">
        <v>98</v>
      </c>
      <c r="E216" s="254">
        <v>128.57142857142856</v>
      </c>
    </row>
    <row r="217" spans="1:5" ht="17.25" customHeight="1">
      <c r="A217" s="236" t="s">
        <v>429</v>
      </c>
      <c r="B217" s="237" t="s">
        <v>430</v>
      </c>
      <c r="C217" s="238">
        <v>407</v>
      </c>
      <c r="D217" s="238">
        <v>246</v>
      </c>
      <c r="E217" s="254">
        <v>65.44715447154474</v>
      </c>
    </row>
    <row r="218" spans="1:5" ht="17.25" customHeight="1">
      <c r="A218" s="236" t="s">
        <v>431</v>
      </c>
      <c r="B218" s="237" t="s">
        <v>432</v>
      </c>
      <c r="C218" s="238">
        <v>184</v>
      </c>
      <c r="D218" s="238">
        <v>178</v>
      </c>
      <c r="E218" s="254">
        <v>3.37078651685394</v>
      </c>
    </row>
    <row r="219" spans="1:5" ht="17.25" customHeight="1">
      <c r="A219" s="233" t="s">
        <v>433</v>
      </c>
      <c r="B219" s="234" t="s">
        <v>434</v>
      </c>
      <c r="C219" s="235">
        <v>4353</v>
      </c>
      <c r="D219" s="235">
        <v>3283</v>
      </c>
      <c r="E219" s="253">
        <v>32.592141334145595</v>
      </c>
    </row>
    <row r="220" spans="1:5" ht="17.25" customHeight="1">
      <c r="A220" s="236" t="s">
        <v>435</v>
      </c>
      <c r="B220" s="237" t="s">
        <v>67</v>
      </c>
      <c r="C220" s="238">
        <v>388</v>
      </c>
      <c r="D220" s="238">
        <v>2423</v>
      </c>
      <c r="E220" s="254">
        <v>-83.98679323153115</v>
      </c>
    </row>
    <row r="221" spans="1:5" ht="17.25" customHeight="1">
      <c r="A221" s="236" t="s">
        <v>436</v>
      </c>
      <c r="B221" s="237" t="s">
        <v>437</v>
      </c>
      <c r="C221" s="238">
        <v>3965</v>
      </c>
      <c r="D221" s="238">
        <v>860</v>
      </c>
      <c r="E221" s="254">
        <v>361.04651162790697</v>
      </c>
    </row>
    <row r="222" spans="1:5" ht="17.25" customHeight="1">
      <c r="A222" s="233" t="s">
        <v>438</v>
      </c>
      <c r="B222" s="234" t="s">
        <v>439</v>
      </c>
      <c r="C222" s="235">
        <v>3671</v>
      </c>
      <c r="D222" s="235">
        <v>3230</v>
      </c>
      <c r="E222" s="253">
        <v>13.653250773993818</v>
      </c>
    </row>
    <row r="223" spans="1:5" ht="17.25" customHeight="1">
      <c r="A223" s="236" t="s">
        <v>440</v>
      </c>
      <c r="B223" s="237" t="s">
        <v>441</v>
      </c>
      <c r="C223" s="238">
        <v>12</v>
      </c>
      <c r="D223" s="238">
        <v>6</v>
      </c>
      <c r="E223" s="254">
        <v>100</v>
      </c>
    </row>
    <row r="224" spans="1:5" ht="17.25" customHeight="1">
      <c r="A224" s="236" t="s">
        <v>442</v>
      </c>
      <c r="B224" s="237" t="s">
        <v>439</v>
      </c>
      <c r="C224" s="238">
        <v>3659</v>
      </c>
      <c r="D224" s="238">
        <v>3224</v>
      </c>
      <c r="E224" s="254">
        <v>13.49255583126552</v>
      </c>
    </row>
    <row r="225" spans="1:5" ht="17.25" customHeight="1">
      <c r="A225" s="233" t="s">
        <v>443</v>
      </c>
      <c r="B225" s="234" t="s">
        <v>444</v>
      </c>
      <c r="C225" s="235">
        <v>133703</v>
      </c>
      <c r="D225" s="235">
        <v>87810</v>
      </c>
      <c r="E225" s="253">
        <v>52.26397904566679</v>
      </c>
    </row>
    <row r="226" spans="1:5" ht="17.25" customHeight="1">
      <c r="A226" s="233" t="s">
        <v>445</v>
      </c>
      <c r="B226" s="234" t="s">
        <v>446</v>
      </c>
      <c r="C226" s="235">
        <v>4469</v>
      </c>
      <c r="D226" s="235">
        <v>2295</v>
      </c>
      <c r="E226" s="253">
        <v>94.72766884531589</v>
      </c>
    </row>
    <row r="227" spans="1:5" ht="17.25" customHeight="1">
      <c r="A227" s="236" t="s">
        <v>447</v>
      </c>
      <c r="B227" s="237" t="s">
        <v>67</v>
      </c>
      <c r="C227" s="238">
        <v>3484</v>
      </c>
      <c r="D227" s="238">
        <v>1619</v>
      </c>
      <c r="E227" s="254">
        <v>115.19456454601604</v>
      </c>
    </row>
    <row r="228" spans="1:5" ht="17.25" customHeight="1">
      <c r="A228" s="236" t="s">
        <v>448</v>
      </c>
      <c r="B228" s="237" t="s">
        <v>449</v>
      </c>
      <c r="C228" s="238">
        <v>36</v>
      </c>
      <c r="D228" s="238">
        <v>25</v>
      </c>
      <c r="E228" s="254">
        <v>44</v>
      </c>
    </row>
    <row r="229" spans="1:5" ht="17.25" customHeight="1">
      <c r="A229" s="236" t="s">
        <v>450</v>
      </c>
      <c r="B229" s="237" t="s">
        <v>451</v>
      </c>
      <c r="C229" s="238">
        <v>63</v>
      </c>
      <c r="D229" s="238">
        <v>8</v>
      </c>
      <c r="E229" s="254">
        <v>687.5</v>
      </c>
    </row>
    <row r="230" spans="1:5" ht="17.25" customHeight="1">
      <c r="A230" s="236" t="s">
        <v>452</v>
      </c>
      <c r="B230" s="237" t="s">
        <v>453</v>
      </c>
      <c r="C230" s="238">
        <v>134</v>
      </c>
      <c r="D230" s="238">
        <v>0</v>
      </c>
      <c r="E230" s="254">
        <v>0</v>
      </c>
    </row>
    <row r="231" spans="1:5" ht="17.25" customHeight="1">
      <c r="A231" s="236" t="s">
        <v>454</v>
      </c>
      <c r="B231" s="237" t="s">
        <v>455</v>
      </c>
      <c r="C231" s="238">
        <v>5</v>
      </c>
      <c r="D231" s="238">
        <v>192</v>
      </c>
      <c r="E231" s="254">
        <v>-97.39583333333333</v>
      </c>
    </row>
    <row r="232" spans="1:5" ht="17.25" customHeight="1">
      <c r="A232" s="236" t="s">
        <v>456</v>
      </c>
      <c r="B232" s="237" t="s">
        <v>457</v>
      </c>
      <c r="C232" s="238">
        <v>95</v>
      </c>
      <c r="D232" s="238">
        <v>163</v>
      </c>
      <c r="E232" s="254">
        <v>-41.717791411042946</v>
      </c>
    </row>
    <row r="233" spans="1:5" ht="17.25" customHeight="1">
      <c r="A233" s="236" t="s">
        <v>458</v>
      </c>
      <c r="B233" s="237" t="s">
        <v>130</v>
      </c>
      <c r="C233" s="238">
        <v>130</v>
      </c>
      <c r="D233" s="238">
        <v>73</v>
      </c>
      <c r="E233" s="254">
        <v>78.08219178082192</v>
      </c>
    </row>
    <row r="234" spans="1:5" ht="17.25" customHeight="1">
      <c r="A234" s="236" t="s">
        <v>459</v>
      </c>
      <c r="B234" s="237" t="s">
        <v>460</v>
      </c>
      <c r="C234" s="238">
        <v>27</v>
      </c>
      <c r="D234" s="238">
        <v>150</v>
      </c>
      <c r="E234" s="254">
        <v>-82</v>
      </c>
    </row>
    <row r="235" spans="1:5" ht="17.25" customHeight="1">
      <c r="A235" s="236" t="s">
        <v>461</v>
      </c>
      <c r="B235" s="237" t="s">
        <v>462</v>
      </c>
      <c r="C235" s="238">
        <v>10</v>
      </c>
      <c r="D235" s="238">
        <v>10</v>
      </c>
      <c r="E235" s="254">
        <v>0</v>
      </c>
    </row>
    <row r="236" spans="1:5" ht="17.25" customHeight="1">
      <c r="A236" s="236" t="s">
        <v>463</v>
      </c>
      <c r="B236" s="237" t="s">
        <v>464</v>
      </c>
      <c r="C236" s="238">
        <v>485</v>
      </c>
      <c r="D236" s="238">
        <v>55</v>
      </c>
      <c r="E236" s="254">
        <v>781.8181818181819</v>
      </c>
    </row>
    <row r="237" spans="1:5" ht="17.25" customHeight="1">
      <c r="A237" s="233" t="s">
        <v>465</v>
      </c>
      <c r="B237" s="234" t="s">
        <v>466</v>
      </c>
      <c r="C237" s="235">
        <v>2204</v>
      </c>
      <c r="D237" s="235">
        <v>2078</v>
      </c>
      <c r="E237" s="253">
        <v>6.063522617901839</v>
      </c>
    </row>
    <row r="238" spans="1:5" ht="17.25" customHeight="1">
      <c r="A238" s="236" t="s">
        <v>467</v>
      </c>
      <c r="B238" s="237" t="s">
        <v>67</v>
      </c>
      <c r="C238" s="238">
        <v>1586</v>
      </c>
      <c r="D238" s="238">
        <v>1365</v>
      </c>
      <c r="E238" s="254">
        <v>16.190476190476204</v>
      </c>
    </row>
    <row r="239" spans="1:5" ht="17.25" customHeight="1">
      <c r="A239" s="236" t="s">
        <v>468</v>
      </c>
      <c r="B239" s="237" t="s">
        <v>449</v>
      </c>
      <c r="C239" s="238">
        <v>6</v>
      </c>
      <c r="D239" s="238">
        <v>6</v>
      </c>
      <c r="E239" s="254">
        <v>0</v>
      </c>
    </row>
    <row r="240" spans="1:5" ht="17.25" customHeight="1">
      <c r="A240" s="236" t="s">
        <v>469</v>
      </c>
      <c r="B240" s="237" t="s">
        <v>470</v>
      </c>
      <c r="C240" s="238">
        <v>99</v>
      </c>
      <c r="D240" s="238">
        <v>74</v>
      </c>
      <c r="E240" s="254">
        <v>33.783783783783804</v>
      </c>
    </row>
    <row r="241" spans="1:5" ht="17.25" customHeight="1">
      <c r="A241" s="236" t="s">
        <v>471</v>
      </c>
      <c r="B241" s="237" t="s">
        <v>472</v>
      </c>
      <c r="C241" s="238">
        <v>61</v>
      </c>
      <c r="D241" s="238">
        <v>9</v>
      </c>
      <c r="E241" s="254">
        <v>577.7777777777777</v>
      </c>
    </row>
    <row r="242" spans="1:5" ht="17.25" customHeight="1">
      <c r="A242" s="236" t="s">
        <v>473</v>
      </c>
      <c r="B242" s="237" t="s">
        <v>474</v>
      </c>
      <c r="C242" s="238">
        <v>178</v>
      </c>
      <c r="D242" s="238">
        <v>178</v>
      </c>
      <c r="E242" s="254">
        <v>0</v>
      </c>
    </row>
    <row r="243" spans="1:5" ht="17.25" customHeight="1">
      <c r="A243" s="236" t="s">
        <v>475</v>
      </c>
      <c r="B243" s="237" t="s">
        <v>476</v>
      </c>
      <c r="C243" s="238">
        <v>274</v>
      </c>
      <c r="D243" s="238">
        <v>446</v>
      </c>
      <c r="E243" s="254">
        <v>-38.56502242152467</v>
      </c>
    </row>
    <row r="244" spans="1:5" ht="17.25" customHeight="1">
      <c r="A244" s="233" t="s">
        <v>477</v>
      </c>
      <c r="B244" s="234" t="s">
        <v>478</v>
      </c>
      <c r="C244" s="235">
        <v>53730</v>
      </c>
      <c r="D244" s="235">
        <v>16823</v>
      </c>
      <c r="E244" s="253">
        <v>219.38417642513224</v>
      </c>
    </row>
    <row r="245" spans="1:5" ht="17.25" customHeight="1">
      <c r="A245" s="236" t="s">
        <v>479</v>
      </c>
      <c r="B245" s="237" t="s">
        <v>480</v>
      </c>
      <c r="C245" s="238">
        <v>10902</v>
      </c>
      <c r="D245" s="238">
        <v>11978</v>
      </c>
      <c r="E245" s="254">
        <v>-8.98313574887294</v>
      </c>
    </row>
    <row r="246" spans="1:5" ht="17.25" customHeight="1">
      <c r="A246" s="236" t="s">
        <v>481</v>
      </c>
      <c r="B246" s="237" t="s">
        <v>482</v>
      </c>
      <c r="C246" s="238">
        <v>4633</v>
      </c>
      <c r="D246" s="238">
        <v>4706</v>
      </c>
      <c r="E246" s="254">
        <v>-1.5512112197195052</v>
      </c>
    </row>
    <row r="247" spans="1:5" ht="17.25" customHeight="1">
      <c r="A247" s="236" t="s">
        <v>483</v>
      </c>
      <c r="B247" s="237" t="s">
        <v>484</v>
      </c>
      <c r="C247" s="238">
        <v>38040</v>
      </c>
      <c r="D247" s="238">
        <v>0</v>
      </c>
      <c r="E247" s="254">
        <v>0</v>
      </c>
    </row>
    <row r="248" spans="1:5" ht="17.25" customHeight="1">
      <c r="A248" s="236" t="s">
        <v>485</v>
      </c>
      <c r="B248" s="237" t="s">
        <v>486</v>
      </c>
      <c r="C248" s="238">
        <v>155</v>
      </c>
      <c r="D248" s="238">
        <v>139</v>
      </c>
      <c r="E248" s="254">
        <v>11.510791366906474</v>
      </c>
    </row>
    <row r="249" spans="1:5" ht="17.25" customHeight="1">
      <c r="A249" s="233" t="s">
        <v>487</v>
      </c>
      <c r="B249" s="234" t="s">
        <v>488</v>
      </c>
      <c r="C249" s="235">
        <v>1269</v>
      </c>
      <c r="D249" s="235">
        <v>1619</v>
      </c>
      <c r="E249" s="253">
        <v>-21.618282890673257</v>
      </c>
    </row>
    <row r="250" spans="1:5" ht="17.25" customHeight="1">
      <c r="A250" s="236" t="s">
        <v>489</v>
      </c>
      <c r="B250" s="237" t="s">
        <v>490</v>
      </c>
      <c r="C250" s="238">
        <v>15</v>
      </c>
      <c r="D250" s="238">
        <v>0</v>
      </c>
      <c r="E250" s="254">
        <v>0</v>
      </c>
    </row>
    <row r="251" spans="1:5" ht="17.25" customHeight="1">
      <c r="A251" s="236" t="s">
        <v>491</v>
      </c>
      <c r="B251" s="237" t="s">
        <v>492</v>
      </c>
      <c r="C251" s="238">
        <v>1254</v>
      </c>
      <c r="D251" s="238">
        <v>1619</v>
      </c>
      <c r="E251" s="254">
        <v>-22.54478072884497</v>
      </c>
    </row>
    <row r="252" spans="1:5" ht="17.25" customHeight="1">
      <c r="A252" s="233" t="s">
        <v>493</v>
      </c>
      <c r="B252" s="234" t="s">
        <v>494</v>
      </c>
      <c r="C252" s="235">
        <v>4824</v>
      </c>
      <c r="D252" s="235">
        <v>4513</v>
      </c>
      <c r="E252" s="253">
        <v>6.8912031907821785</v>
      </c>
    </row>
    <row r="253" spans="1:5" ht="17.25" customHeight="1">
      <c r="A253" s="236" t="s">
        <v>495</v>
      </c>
      <c r="B253" s="237" t="s">
        <v>496</v>
      </c>
      <c r="C253" s="238">
        <v>8</v>
      </c>
      <c r="D253" s="238">
        <v>0</v>
      </c>
      <c r="E253" s="254">
        <v>0</v>
      </c>
    </row>
    <row r="254" spans="1:5" ht="17.25" customHeight="1">
      <c r="A254" s="236" t="s">
        <v>497</v>
      </c>
      <c r="B254" s="237" t="s">
        <v>498</v>
      </c>
      <c r="C254" s="238">
        <v>1232</v>
      </c>
      <c r="D254" s="238">
        <v>1129</v>
      </c>
      <c r="E254" s="254">
        <v>9.123117803365815</v>
      </c>
    </row>
    <row r="255" spans="1:5" ht="17.25" customHeight="1">
      <c r="A255" s="236" t="s">
        <v>499</v>
      </c>
      <c r="B255" s="237" t="s">
        <v>500</v>
      </c>
      <c r="C255" s="238">
        <v>0</v>
      </c>
      <c r="D255" s="238">
        <v>4</v>
      </c>
      <c r="E255" s="254">
        <v>-100</v>
      </c>
    </row>
    <row r="256" spans="1:5" ht="17.25" customHeight="1">
      <c r="A256" s="236" t="s">
        <v>501</v>
      </c>
      <c r="B256" s="237" t="s">
        <v>502</v>
      </c>
      <c r="C256" s="238">
        <v>23</v>
      </c>
      <c r="D256" s="238">
        <v>21</v>
      </c>
      <c r="E256" s="254">
        <v>9.523809523809533</v>
      </c>
    </row>
    <row r="257" spans="1:5" ht="17.25" customHeight="1">
      <c r="A257" s="236" t="s">
        <v>503</v>
      </c>
      <c r="B257" s="237" t="s">
        <v>504</v>
      </c>
      <c r="C257" s="238">
        <v>1408</v>
      </c>
      <c r="D257" s="238">
        <v>1235</v>
      </c>
      <c r="E257" s="254">
        <v>14.008097165991899</v>
      </c>
    </row>
    <row r="258" spans="1:5" ht="17.25" customHeight="1">
      <c r="A258" s="236" t="s">
        <v>505</v>
      </c>
      <c r="B258" s="237" t="s">
        <v>506</v>
      </c>
      <c r="C258" s="238">
        <v>684</v>
      </c>
      <c r="D258" s="238">
        <v>550</v>
      </c>
      <c r="E258" s="254">
        <v>24.36363636363636</v>
      </c>
    </row>
    <row r="259" spans="1:5" ht="17.25" customHeight="1">
      <c r="A259" s="236" t="s">
        <v>507</v>
      </c>
      <c r="B259" s="237" t="s">
        <v>508</v>
      </c>
      <c r="C259" s="238">
        <v>1469</v>
      </c>
      <c r="D259" s="238">
        <v>1574</v>
      </c>
      <c r="E259" s="254">
        <v>-6.670902160101662</v>
      </c>
    </row>
    <row r="260" spans="1:5" ht="17.25" customHeight="1">
      <c r="A260" s="233" t="s">
        <v>509</v>
      </c>
      <c r="B260" s="234" t="s">
        <v>510</v>
      </c>
      <c r="C260" s="235">
        <v>1340</v>
      </c>
      <c r="D260" s="235">
        <v>1368</v>
      </c>
      <c r="E260" s="253">
        <v>-2.0467836257309955</v>
      </c>
    </row>
    <row r="261" spans="1:5" ht="17.25" customHeight="1">
      <c r="A261" s="236" t="s">
        <v>511</v>
      </c>
      <c r="B261" s="237" t="s">
        <v>512</v>
      </c>
      <c r="C261" s="238">
        <v>1198</v>
      </c>
      <c r="D261" s="238">
        <v>1202</v>
      </c>
      <c r="E261" s="254">
        <v>-0.3327787021630684</v>
      </c>
    </row>
    <row r="262" spans="1:5" ht="17.25" customHeight="1">
      <c r="A262" s="236" t="s">
        <v>513</v>
      </c>
      <c r="B262" s="237" t="s">
        <v>514</v>
      </c>
      <c r="C262" s="238">
        <v>64</v>
      </c>
      <c r="D262" s="238">
        <v>48</v>
      </c>
      <c r="E262" s="254">
        <v>33.333333333333314</v>
      </c>
    </row>
    <row r="263" spans="1:5" ht="17.25" customHeight="1">
      <c r="A263" s="236" t="s">
        <v>515</v>
      </c>
      <c r="B263" s="237" t="s">
        <v>516</v>
      </c>
      <c r="C263" s="238">
        <v>78</v>
      </c>
      <c r="D263" s="238">
        <v>118</v>
      </c>
      <c r="E263" s="254">
        <v>-33.89830508474576</v>
      </c>
    </row>
    <row r="264" spans="1:5" ht="17.25" customHeight="1">
      <c r="A264" s="233" t="s">
        <v>517</v>
      </c>
      <c r="B264" s="234" t="s">
        <v>518</v>
      </c>
      <c r="C264" s="235">
        <v>3958</v>
      </c>
      <c r="D264" s="235">
        <v>4708</v>
      </c>
      <c r="E264" s="253">
        <v>-15.930331350892104</v>
      </c>
    </row>
    <row r="265" spans="1:5" ht="17.25" customHeight="1">
      <c r="A265" s="236" t="s">
        <v>519</v>
      </c>
      <c r="B265" s="237" t="s">
        <v>520</v>
      </c>
      <c r="C265" s="238">
        <v>1005</v>
      </c>
      <c r="D265" s="238">
        <v>980</v>
      </c>
      <c r="E265" s="254">
        <v>2.551020408163268</v>
      </c>
    </row>
    <row r="266" spans="1:5" ht="17.25" customHeight="1">
      <c r="A266" s="236" t="s">
        <v>521</v>
      </c>
      <c r="B266" s="237" t="s">
        <v>522</v>
      </c>
      <c r="C266" s="238">
        <v>1614</v>
      </c>
      <c r="D266" s="238">
        <v>2450</v>
      </c>
      <c r="E266" s="254">
        <v>-34.12244897959184</v>
      </c>
    </row>
    <row r="267" spans="1:5" ht="17.25" customHeight="1">
      <c r="A267" s="236" t="s">
        <v>523</v>
      </c>
      <c r="B267" s="237" t="s">
        <v>524</v>
      </c>
      <c r="C267" s="238">
        <v>730</v>
      </c>
      <c r="D267" s="238">
        <v>854</v>
      </c>
      <c r="E267" s="254">
        <v>-14.519906323185012</v>
      </c>
    </row>
    <row r="268" spans="1:5" ht="17.25" customHeight="1">
      <c r="A268" s="236" t="s">
        <v>525</v>
      </c>
      <c r="B268" s="237" t="s">
        <v>526</v>
      </c>
      <c r="C268" s="238">
        <v>168</v>
      </c>
      <c r="D268" s="238">
        <v>159</v>
      </c>
      <c r="E268" s="254">
        <v>5.660377358490564</v>
      </c>
    </row>
    <row r="269" spans="1:5" ht="17.25" customHeight="1">
      <c r="A269" s="236" t="s">
        <v>527</v>
      </c>
      <c r="B269" s="237" t="s">
        <v>528</v>
      </c>
      <c r="C269" s="238">
        <v>441</v>
      </c>
      <c r="D269" s="238">
        <v>265</v>
      </c>
      <c r="E269" s="254">
        <v>66.41509433962264</v>
      </c>
    </row>
    <row r="270" spans="1:5" ht="17.25" customHeight="1">
      <c r="A270" s="233" t="s">
        <v>529</v>
      </c>
      <c r="B270" s="234" t="s">
        <v>530</v>
      </c>
      <c r="C270" s="235">
        <v>6794</v>
      </c>
      <c r="D270" s="235">
        <v>6383</v>
      </c>
      <c r="E270" s="253">
        <v>6.438978536738205</v>
      </c>
    </row>
    <row r="271" spans="1:5" ht="17.25" customHeight="1">
      <c r="A271" s="236" t="s">
        <v>531</v>
      </c>
      <c r="B271" s="237" t="s">
        <v>67</v>
      </c>
      <c r="C271" s="238">
        <v>463</v>
      </c>
      <c r="D271" s="238">
        <v>376</v>
      </c>
      <c r="E271" s="254">
        <v>23.13829787234043</v>
      </c>
    </row>
    <row r="272" spans="1:5" ht="17.25" customHeight="1">
      <c r="A272" s="236" t="s">
        <v>532</v>
      </c>
      <c r="B272" s="237" t="s">
        <v>449</v>
      </c>
      <c r="C272" s="238">
        <v>9</v>
      </c>
      <c r="D272" s="238">
        <v>9</v>
      </c>
      <c r="E272" s="254">
        <v>0</v>
      </c>
    </row>
    <row r="273" spans="1:5" ht="17.25" customHeight="1">
      <c r="A273" s="236" t="s">
        <v>533</v>
      </c>
      <c r="B273" s="237" t="s">
        <v>534</v>
      </c>
      <c r="C273" s="238">
        <v>56</v>
      </c>
      <c r="D273" s="238">
        <v>92</v>
      </c>
      <c r="E273" s="254">
        <v>-39.13043478260869</v>
      </c>
    </row>
    <row r="274" spans="1:5" ht="17.25" customHeight="1">
      <c r="A274" s="236" t="s">
        <v>535</v>
      </c>
      <c r="B274" s="237" t="s">
        <v>536</v>
      </c>
      <c r="C274" s="238">
        <v>32</v>
      </c>
      <c r="D274" s="238">
        <v>19</v>
      </c>
      <c r="E274" s="254">
        <v>68.42105263157893</v>
      </c>
    </row>
    <row r="275" spans="1:5" ht="17.25" customHeight="1">
      <c r="A275" s="236" t="s">
        <v>537</v>
      </c>
      <c r="B275" s="237" t="s">
        <v>538</v>
      </c>
      <c r="C275" s="238">
        <v>22</v>
      </c>
      <c r="D275" s="238">
        <v>54</v>
      </c>
      <c r="E275" s="254">
        <v>-59.25925925925926</v>
      </c>
    </row>
    <row r="276" spans="1:5" ht="17.25" customHeight="1">
      <c r="A276" s="236" t="s">
        <v>539</v>
      </c>
      <c r="B276" s="237" t="s">
        <v>540</v>
      </c>
      <c r="C276" s="238">
        <v>5749</v>
      </c>
      <c r="D276" s="238">
        <v>3782</v>
      </c>
      <c r="E276" s="254">
        <v>52.00951877313591</v>
      </c>
    </row>
    <row r="277" spans="1:5" ht="17.25" customHeight="1">
      <c r="A277" s="236" t="s">
        <v>541</v>
      </c>
      <c r="B277" s="237" t="s">
        <v>542</v>
      </c>
      <c r="C277" s="238">
        <v>463</v>
      </c>
      <c r="D277" s="238">
        <v>2051</v>
      </c>
      <c r="E277" s="254">
        <v>-77.42564602632862</v>
      </c>
    </row>
    <row r="278" spans="1:5" ht="17.25" customHeight="1">
      <c r="A278" s="233" t="s">
        <v>543</v>
      </c>
      <c r="B278" s="234" t="s">
        <v>544</v>
      </c>
      <c r="C278" s="235">
        <v>283</v>
      </c>
      <c r="D278" s="235">
        <v>235</v>
      </c>
      <c r="E278" s="253">
        <v>20.425531914893625</v>
      </c>
    </row>
    <row r="279" spans="1:5" ht="17.25" customHeight="1">
      <c r="A279" s="236" t="s">
        <v>545</v>
      </c>
      <c r="B279" s="237" t="s">
        <v>67</v>
      </c>
      <c r="C279" s="238">
        <v>179</v>
      </c>
      <c r="D279" s="238">
        <v>144</v>
      </c>
      <c r="E279" s="254">
        <v>24.305555555555557</v>
      </c>
    </row>
    <row r="280" spans="1:5" ht="17.25" customHeight="1">
      <c r="A280" s="236" t="s">
        <v>546</v>
      </c>
      <c r="B280" s="237" t="s">
        <v>547</v>
      </c>
      <c r="C280" s="238">
        <v>104</v>
      </c>
      <c r="D280" s="238">
        <v>91</v>
      </c>
      <c r="E280" s="254">
        <v>14.285714285714278</v>
      </c>
    </row>
    <row r="281" spans="1:5" ht="17.25" customHeight="1">
      <c r="A281" s="233" t="s">
        <v>548</v>
      </c>
      <c r="B281" s="234" t="s">
        <v>549</v>
      </c>
      <c r="C281" s="235">
        <v>14502</v>
      </c>
      <c r="D281" s="235">
        <v>13598</v>
      </c>
      <c r="E281" s="253">
        <v>6.6480364759523525</v>
      </c>
    </row>
    <row r="282" spans="1:5" ht="17.25" customHeight="1">
      <c r="A282" s="236" t="s">
        <v>550</v>
      </c>
      <c r="B282" s="237" t="s">
        <v>551</v>
      </c>
      <c r="C282" s="238">
        <v>504</v>
      </c>
      <c r="D282" s="238">
        <v>502</v>
      </c>
      <c r="E282" s="254">
        <v>0.3984063745019881</v>
      </c>
    </row>
    <row r="283" spans="1:5" ht="17.25" customHeight="1">
      <c r="A283" s="236" t="s">
        <v>552</v>
      </c>
      <c r="B283" s="237" t="s">
        <v>553</v>
      </c>
      <c r="C283" s="238">
        <v>13998</v>
      </c>
      <c r="D283" s="238">
        <v>13096</v>
      </c>
      <c r="E283" s="254">
        <v>6.887599266951753</v>
      </c>
    </row>
    <row r="284" spans="1:5" ht="17.25" customHeight="1">
      <c r="A284" s="233" t="s">
        <v>554</v>
      </c>
      <c r="B284" s="234" t="s">
        <v>555</v>
      </c>
      <c r="C284" s="235">
        <v>269</v>
      </c>
      <c r="D284" s="235">
        <v>825</v>
      </c>
      <c r="E284" s="253">
        <v>-67.3939393939394</v>
      </c>
    </row>
    <row r="285" spans="1:5" ht="17.25" customHeight="1">
      <c r="A285" s="236" t="s">
        <v>556</v>
      </c>
      <c r="B285" s="237" t="s">
        <v>557</v>
      </c>
      <c r="C285" s="238">
        <v>174</v>
      </c>
      <c r="D285" s="238">
        <v>650</v>
      </c>
      <c r="E285" s="254">
        <v>-73.23076923076923</v>
      </c>
    </row>
    <row r="286" spans="1:5" ht="17.25" customHeight="1">
      <c r="A286" s="236" t="s">
        <v>558</v>
      </c>
      <c r="B286" s="237" t="s">
        <v>559</v>
      </c>
      <c r="C286" s="238">
        <v>95</v>
      </c>
      <c r="D286" s="238">
        <v>175</v>
      </c>
      <c r="E286" s="254">
        <v>-45.714285714285715</v>
      </c>
    </row>
    <row r="287" spans="1:5" ht="17.25" customHeight="1">
      <c r="A287" s="233" t="s">
        <v>560</v>
      </c>
      <c r="B287" s="234" t="s">
        <v>561</v>
      </c>
      <c r="C287" s="235">
        <v>718</v>
      </c>
      <c r="D287" s="235">
        <v>384</v>
      </c>
      <c r="E287" s="253">
        <v>86.97916666666669</v>
      </c>
    </row>
    <row r="288" spans="1:5" ht="17.25" customHeight="1">
      <c r="A288" s="236" t="s">
        <v>562</v>
      </c>
      <c r="B288" s="237" t="s">
        <v>563</v>
      </c>
      <c r="C288" s="238">
        <v>718</v>
      </c>
      <c r="D288" s="238">
        <v>384</v>
      </c>
      <c r="E288" s="254">
        <v>86.97916666666669</v>
      </c>
    </row>
    <row r="289" spans="1:5" ht="17.25" customHeight="1">
      <c r="A289" s="233" t="s">
        <v>564</v>
      </c>
      <c r="B289" s="234" t="s">
        <v>565</v>
      </c>
      <c r="C289" s="235">
        <v>765</v>
      </c>
      <c r="D289" s="235">
        <v>832</v>
      </c>
      <c r="E289" s="253">
        <v>-8.052884615384613</v>
      </c>
    </row>
    <row r="290" spans="1:5" ht="17.25" customHeight="1">
      <c r="A290" s="236" t="s">
        <v>566</v>
      </c>
      <c r="B290" s="237" t="s">
        <v>567</v>
      </c>
      <c r="C290" s="238">
        <v>765</v>
      </c>
      <c r="D290" s="238">
        <v>832</v>
      </c>
      <c r="E290" s="254">
        <v>-8.052884615384613</v>
      </c>
    </row>
    <row r="291" spans="1:5" ht="17.25" customHeight="1">
      <c r="A291" s="233" t="s">
        <v>568</v>
      </c>
      <c r="B291" s="234" t="s">
        <v>569</v>
      </c>
      <c r="C291" s="235">
        <v>30608</v>
      </c>
      <c r="D291" s="235">
        <v>21112</v>
      </c>
      <c r="E291" s="253">
        <v>44.979158772262224</v>
      </c>
    </row>
    <row r="292" spans="1:5" ht="17.25" customHeight="1">
      <c r="A292" s="236" t="s">
        <v>570</v>
      </c>
      <c r="B292" s="237" t="s">
        <v>571</v>
      </c>
      <c r="C292" s="238">
        <v>30608</v>
      </c>
      <c r="D292" s="238">
        <v>19624</v>
      </c>
      <c r="E292" s="254">
        <v>55.972278842234005</v>
      </c>
    </row>
    <row r="293" spans="1:5" ht="17.25" customHeight="1">
      <c r="A293" s="236" t="s">
        <v>572</v>
      </c>
      <c r="B293" s="237" t="s">
        <v>573</v>
      </c>
      <c r="C293" s="238">
        <v>0</v>
      </c>
      <c r="D293" s="238">
        <v>1488</v>
      </c>
      <c r="E293" s="254">
        <v>-100</v>
      </c>
    </row>
    <row r="294" spans="1:5" ht="17.25" customHeight="1">
      <c r="A294" s="233" t="s">
        <v>574</v>
      </c>
      <c r="B294" s="234" t="s">
        <v>575</v>
      </c>
      <c r="C294" s="235">
        <v>0</v>
      </c>
      <c r="D294" s="235">
        <v>8780</v>
      </c>
      <c r="E294" s="253">
        <v>-100</v>
      </c>
    </row>
    <row r="295" spans="1:5" ht="17.25" customHeight="1">
      <c r="A295" s="236" t="s">
        <v>576</v>
      </c>
      <c r="B295" s="237" t="s">
        <v>577</v>
      </c>
      <c r="C295" s="238">
        <v>0</v>
      </c>
      <c r="D295" s="238">
        <v>8780</v>
      </c>
      <c r="E295" s="254">
        <v>-100</v>
      </c>
    </row>
    <row r="296" spans="1:5" ht="17.25" customHeight="1">
      <c r="A296" s="145" t="s">
        <v>578</v>
      </c>
      <c r="B296" s="240" t="s">
        <v>579</v>
      </c>
      <c r="C296" s="235">
        <v>178</v>
      </c>
      <c r="D296" s="235">
        <v>64</v>
      </c>
      <c r="E296" s="253">
        <v>178.125</v>
      </c>
    </row>
    <row r="297" spans="1:5" ht="17.25" customHeight="1">
      <c r="A297" s="236" t="s">
        <v>580</v>
      </c>
      <c r="B297" s="237" t="s">
        <v>67</v>
      </c>
      <c r="C297" s="238">
        <v>119</v>
      </c>
      <c r="D297" s="238">
        <v>0</v>
      </c>
      <c r="E297" s="254">
        <v>0</v>
      </c>
    </row>
    <row r="298" spans="1:5" ht="17.25" customHeight="1">
      <c r="A298" s="236" t="s">
        <v>581</v>
      </c>
      <c r="B298" s="237" t="s">
        <v>582</v>
      </c>
      <c r="C298" s="238">
        <v>59</v>
      </c>
      <c r="D298" s="238">
        <v>64</v>
      </c>
      <c r="E298" s="254">
        <v>-7.8125</v>
      </c>
    </row>
    <row r="299" spans="1:5" ht="17.25" customHeight="1">
      <c r="A299" s="233" t="s">
        <v>583</v>
      </c>
      <c r="B299" s="234" t="s">
        <v>584</v>
      </c>
      <c r="C299" s="235">
        <v>7792</v>
      </c>
      <c r="D299" s="235">
        <v>2193</v>
      </c>
      <c r="E299" s="253">
        <v>255.31235750114</v>
      </c>
    </row>
    <row r="300" spans="1:5" ht="17.25" customHeight="1">
      <c r="A300" s="236" t="s">
        <v>585</v>
      </c>
      <c r="B300" s="237" t="s">
        <v>584</v>
      </c>
      <c r="C300" s="238">
        <v>7792</v>
      </c>
      <c r="D300" s="238">
        <v>2193</v>
      </c>
      <c r="E300" s="254">
        <v>255.31235750114</v>
      </c>
    </row>
    <row r="301" spans="1:5" ht="17.25" customHeight="1">
      <c r="A301" s="233" t="s">
        <v>586</v>
      </c>
      <c r="B301" s="234" t="s">
        <v>587</v>
      </c>
      <c r="C301" s="235">
        <v>127145</v>
      </c>
      <c r="D301" s="235">
        <v>87748</v>
      </c>
      <c r="E301" s="253">
        <v>44.89788941058487</v>
      </c>
    </row>
    <row r="302" spans="1:5" ht="17.25" customHeight="1">
      <c r="A302" s="233" t="s">
        <v>588</v>
      </c>
      <c r="B302" s="234" t="s">
        <v>589</v>
      </c>
      <c r="C302" s="235">
        <v>1905</v>
      </c>
      <c r="D302" s="235">
        <v>1638</v>
      </c>
      <c r="E302" s="253">
        <v>16.300366300366306</v>
      </c>
    </row>
    <row r="303" spans="1:5" ht="17.25" customHeight="1">
      <c r="A303" s="236" t="s">
        <v>590</v>
      </c>
      <c r="B303" s="237" t="s">
        <v>67</v>
      </c>
      <c r="C303" s="238">
        <v>1726</v>
      </c>
      <c r="D303" s="238">
        <v>1371</v>
      </c>
      <c r="E303" s="254">
        <v>25.89350838803793</v>
      </c>
    </row>
    <row r="304" spans="1:5" ht="17.25" customHeight="1">
      <c r="A304" s="236" t="s">
        <v>591</v>
      </c>
      <c r="B304" s="237" t="s">
        <v>592</v>
      </c>
      <c r="C304" s="238">
        <v>179</v>
      </c>
      <c r="D304" s="238">
        <v>267</v>
      </c>
      <c r="E304" s="254">
        <v>-32.95880149812734</v>
      </c>
    </row>
    <row r="305" spans="1:5" ht="17.25" customHeight="1">
      <c r="A305" s="233" t="s">
        <v>593</v>
      </c>
      <c r="B305" s="234" t="s">
        <v>594</v>
      </c>
      <c r="C305" s="235">
        <v>6270</v>
      </c>
      <c r="D305" s="235">
        <v>5757</v>
      </c>
      <c r="E305" s="253">
        <v>8.910891089108915</v>
      </c>
    </row>
    <row r="306" spans="1:5" ht="17.25" customHeight="1">
      <c r="A306" s="236" t="s">
        <v>595</v>
      </c>
      <c r="B306" s="237" t="s">
        <v>596</v>
      </c>
      <c r="C306" s="238">
        <v>3511</v>
      </c>
      <c r="D306" s="238">
        <v>3420</v>
      </c>
      <c r="E306" s="254">
        <v>2.660818713450297</v>
      </c>
    </row>
    <row r="307" spans="1:5" ht="17.25" customHeight="1">
      <c r="A307" s="236" t="s">
        <v>597</v>
      </c>
      <c r="B307" s="237" t="s">
        <v>598</v>
      </c>
      <c r="C307" s="238">
        <v>2093</v>
      </c>
      <c r="D307" s="238">
        <v>1928</v>
      </c>
      <c r="E307" s="254">
        <v>8.558091286307047</v>
      </c>
    </row>
    <row r="308" spans="1:5" ht="17.25" customHeight="1">
      <c r="A308" s="236" t="s">
        <v>599</v>
      </c>
      <c r="B308" s="237" t="s">
        <v>600</v>
      </c>
      <c r="C308" s="238">
        <v>20</v>
      </c>
      <c r="D308" s="238">
        <v>20</v>
      </c>
      <c r="E308" s="254">
        <v>0</v>
      </c>
    </row>
    <row r="309" spans="1:5" ht="17.25" customHeight="1">
      <c r="A309" s="236" t="s">
        <v>601</v>
      </c>
      <c r="B309" s="237" t="s">
        <v>602</v>
      </c>
      <c r="C309" s="238">
        <v>646</v>
      </c>
      <c r="D309" s="238">
        <v>389</v>
      </c>
      <c r="E309" s="254">
        <v>66.0668380462725</v>
      </c>
    </row>
    <row r="310" spans="1:5" ht="17.25" customHeight="1">
      <c r="A310" s="233" t="s">
        <v>603</v>
      </c>
      <c r="B310" s="234" t="s">
        <v>604</v>
      </c>
      <c r="C310" s="235">
        <v>17411</v>
      </c>
      <c r="D310" s="235">
        <v>17276</v>
      </c>
      <c r="E310" s="253">
        <v>0.7814308867793613</v>
      </c>
    </row>
    <row r="311" spans="1:5" ht="17.25" customHeight="1">
      <c r="A311" s="236" t="s">
        <v>605</v>
      </c>
      <c r="B311" s="237" t="s">
        <v>606</v>
      </c>
      <c r="C311" s="238">
        <v>17212</v>
      </c>
      <c r="D311" s="238">
        <v>16721</v>
      </c>
      <c r="E311" s="254">
        <v>2.9364272471742225</v>
      </c>
    </row>
    <row r="312" spans="1:5" ht="17.25" customHeight="1">
      <c r="A312" s="236" t="s">
        <v>607</v>
      </c>
      <c r="B312" s="237" t="s">
        <v>608</v>
      </c>
      <c r="C312" s="238">
        <v>199</v>
      </c>
      <c r="D312" s="238">
        <v>555</v>
      </c>
      <c r="E312" s="254">
        <v>-64.14414414414415</v>
      </c>
    </row>
    <row r="313" spans="1:5" ht="17.25" customHeight="1">
      <c r="A313" s="233" t="s">
        <v>609</v>
      </c>
      <c r="B313" s="234" t="s">
        <v>610</v>
      </c>
      <c r="C313" s="235">
        <v>17212</v>
      </c>
      <c r="D313" s="235">
        <v>15669</v>
      </c>
      <c r="E313" s="253">
        <v>9.847469525815299</v>
      </c>
    </row>
    <row r="314" spans="1:5" ht="17.25" customHeight="1">
      <c r="A314" s="236" t="s">
        <v>611</v>
      </c>
      <c r="B314" s="237" t="s">
        <v>612</v>
      </c>
      <c r="C314" s="238">
        <v>1473</v>
      </c>
      <c r="D314" s="238">
        <v>1177</v>
      </c>
      <c r="E314" s="254">
        <v>25.148683092608337</v>
      </c>
    </row>
    <row r="315" spans="1:5" ht="17.25" customHeight="1">
      <c r="A315" s="236" t="s">
        <v>613</v>
      </c>
      <c r="B315" s="237" t="s">
        <v>614</v>
      </c>
      <c r="C315" s="238">
        <v>1191</v>
      </c>
      <c r="D315" s="238">
        <v>964</v>
      </c>
      <c r="E315" s="254">
        <v>23.547717842323664</v>
      </c>
    </row>
    <row r="316" spans="1:5" ht="17.25" customHeight="1">
      <c r="A316" s="236" t="s">
        <v>615</v>
      </c>
      <c r="B316" s="237" t="s">
        <v>616</v>
      </c>
      <c r="C316" s="238">
        <v>1539</v>
      </c>
      <c r="D316" s="238">
        <v>1299</v>
      </c>
      <c r="E316" s="254">
        <v>18.475750577367208</v>
      </c>
    </row>
    <row r="317" spans="1:5" ht="17.25" customHeight="1">
      <c r="A317" s="236" t="s">
        <v>617</v>
      </c>
      <c r="B317" s="237" t="s">
        <v>618</v>
      </c>
      <c r="C317" s="238">
        <v>1196</v>
      </c>
      <c r="D317" s="238">
        <v>469</v>
      </c>
      <c r="E317" s="254">
        <v>155.01066098081023</v>
      </c>
    </row>
    <row r="318" spans="1:5" ht="17.25" customHeight="1">
      <c r="A318" s="236" t="s">
        <v>619</v>
      </c>
      <c r="B318" s="237" t="s">
        <v>620</v>
      </c>
      <c r="C318" s="238">
        <v>542</v>
      </c>
      <c r="D318" s="238">
        <v>380</v>
      </c>
      <c r="E318" s="254">
        <v>42.63157894736841</v>
      </c>
    </row>
    <row r="319" spans="1:5" ht="17.25" customHeight="1">
      <c r="A319" s="236" t="s">
        <v>621</v>
      </c>
      <c r="B319" s="237" t="s">
        <v>622</v>
      </c>
      <c r="C319" s="238">
        <v>3764</v>
      </c>
      <c r="D319" s="238">
        <v>3930</v>
      </c>
      <c r="E319" s="254">
        <v>-4.223918575063607</v>
      </c>
    </row>
    <row r="320" spans="1:5" ht="17.25" customHeight="1">
      <c r="A320" s="236" t="s">
        <v>623</v>
      </c>
      <c r="B320" s="237" t="s">
        <v>624</v>
      </c>
      <c r="C320" s="238">
        <v>5465</v>
      </c>
      <c r="D320" s="238">
        <v>6211</v>
      </c>
      <c r="E320" s="254">
        <v>-12.010948317501203</v>
      </c>
    </row>
    <row r="321" spans="1:5" ht="17.25" customHeight="1">
      <c r="A321" s="236" t="s">
        <v>625</v>
      </c>
      <c r="B321" s="237" t="s">
        <v>626</v>
      </c>
      <c r="C321" s="238">
        <v>1454</v>
      </c>
      <c r="D321" s="238">
        <v>731</v>
      </c>
      <c r="E321" s="254">
        <v>98.90560875512995</v>
      </c>
    </row>
    <row r="322" spans="1:5" ht="17.25" customHeight="1">
      <c r="A322" s="236" t="s">
        <v>627</v>
      </c>
      <c r="B322" s="237" t="s">
        <v>628</v>
      </c>
      <c r="C322" s="238">
        <v>251</v>
      </c>
      <c r="D322" s="238">
        <v>15</v>
      </c>
      <c r="E322" s="254">
        <v>1573.3333333333335</v>
      </c>
    </row>
    <row r="323" spans="1:5" ht="17.25" customHeight="1">
      <c r="A323" s="236" t="s">
        <v>629</v>
      </c>
      <c r="B323" s="237" t="s">
        <v>630</v>
      </c>
      <c r="C323" s="238">
        <v>337</v>
      </c>
      <c r="D323" s="238">
        <v>493</v>
      </c>
      <c r="E323" s="254">
        <v>-31.643002028397575</v>
      </c>
    </row>
    <row r="324" spans="1:5" ht="17.25" customHeight="1">
      <c r="A324" s="233" t="s">
        <v>631</v>
      </c>
      <c r="B324" s="234" t="s">
        <v>632</v>
      </c>
      <c r="C324" s="235">
        <v>1263</v>
      </c>
      <c r="D324" s="235">
        <v>724</v>
      </c>
      <c r="E324" s="253">
        <v>74.44751381215468</v>
      </c>
    </row>
    <row r="325" spans="1:5" ht="17.25" customHeight="1">
      <c r="A325" s="236" t="s">
        <v>633</v>
      </c>
      <c r="B325" s="237" t="s">
        <v>634</v>
      </c>
      <c r="C325" s="238">
        <v>1263</v>
      </c>
      <c r="D325" s="238">
        <v>724</v>
      </c>
      <c r="E325" s="254">
        <v>74.44751381215468</v>
      </c>
    </row>
    <row r="326" spans="1:5" ht="17.25" customHeight="1">
      <c r="A326" s="233" t="s">
        <v>635</v>
      </c>
      <c r="B326" s="234" t="s">
        <v>636</v>
      </c>
      <c r="C326" s="235">
        <v>13696</v>
      </c>
      <c r="D326" s="235">
        <v>5283</v>
      </c>
      <c r="E326" s="253">
        <v>159.24664016657204</v>
      </c>
    </row>
    <row r="327" spans="1:5" ht="17.25" customHeight="1">
      <c r="A327" s="236" t="s">
        <v>637</v>
      </c>
      <c r="B327" s="237" t="s">
        <v>638</v>
      </c>
      <c r="C327" s="238">
        <v>248</v>
      </c>
      <c r="D327" s="238">
        <v>263</v>
      </c>
      <c r="E327" s="254">
        <v>-5.703422053231947</v>
      </c>
    </row>
    <row r="328" spans="1:5" ht="17.25" customHeight="1">
      <c r="A328" s="236" t="s">
        <v>639</v>
      </c>
      <c r="B328" s="237" t="s">
        <v>640</v>
      </c>
      <c r="C328" s="238">
        <v>9514</v>
      </c>
      <c r="D328" s="238">
        <v>1829</v>
      </c>
      <c r="E328" s="254">
        <v>420.1749589939858</v>
      </c>
    </row>
    <row r="329" spans="1:5" ht="17.25" customHeight="1">
      <c r="A329" s="236" t="s">
        <v>641</v>
      </c>
      <c r="B329" s="237" t="s">
        <v>642</v>
      </c>
      <c r="C329" s="238">
        <v>3934</v>
      </c>
      <c r="D329" s="238">
        <v>3191</v>
      </c>
      <c r="E329" s="254">
        <v>23.284236916327174</v>
      </c>
    </row>
    <row r="330" spans="1:5" ht="17.25" customHeight="1">
      <c r="A330" s="233" t="s">
        <v>643</v>
      </c>
      <c r="B330" s="234" t="s">
        <v>644</v>
      </c>
      <c r="C330" s="235">
        <v>6349</v>
      </c>
      <c r="D330" s="235">
        <v>5212</v>
      </c>
      <c r="E330" s="253">
        <v>21.815042210283963</v>
      </c>
    </row>
    <row r="331" spans="1:5" ht="17.25" customHeight="1">
      <c r="A331" s="236" t="s">
        <v>645</v>
      </c>
      <c r="B331" s="237" t="s">
        <v>646</v>
      </c>
      <c r="C331" s="238">
        <v>675</v>
      </c>
      <c r="D331" s="238">
        <v>505</v>
      </c>
      <c r="E331" s="254">
        <v>33.66336633663366</v>
      </c>
    </row>
    <row r="332" spans="1:5" ht="17.25" customHeight="1">
      <c r="A332" s="236" t="s">
        <v>647</v>
      </c>
      <c r="B332" s="237" t="s">
        <v>648</v>
      </c>
      <c r="C332" s="238">
        <v>873</v>
      </c>
      <c r="D332" s="238">
        <v>705</v>
      </c>
      <c r="E332" s="254">
        <v>23.82978723404254</v>
      </c>
    </row>
    <row r="333" spans="1:5" ht="17.25" customHeight="1">
      <c r="A333" s="236" t="s">
        <v>649</v>
      </c>
      <c r="B333" s="237" t="s">
        <v>650</v>
      </c>
      <c r="C333" s="238">
        <v>2614</v>
      </c>
      <c r="D333" s="238">
        <v>2338</v>
      </c>
      <c r="E333" s="254">
        <v>11.804961505560314</v>
      </c>
    </row>
    <row r="334" spans="1:5" ht="17.25" customHeight="1">
      <c r="A334" s="236" t="s">
        <v>651</v>
      </c>
      <c r="B334" s="237" t="s">
        <v>652</v>
      </c>
      <c r="C334" s="238">
        <v>2187</v>
      </c>
      <c r="D334" s="238">
        <v>1664</v>
      </c>
      <c r="E334" s="254">
        <v>31.430288461538453</v>
      </c>
    </row>
    <row r="335" spans="1:5" ht="17.25" customHeight="1">
      <c r="A335" s="233" t="s">
        <v>653</v>
      </c>
      <c r="B335" s="234" t="s">
        <v>654</v>
      </c>
      <c r="C335" s="235">
        <v>54484</v>
      </c>
      <c r="D335" s="235">
        <v>29091</v>
      </c>
      <c r="E335" s="253">
        <v>87.28816472448523</v>
      </c>
    </row>
    <row r="336" spans="1:5" ht="17.25" customHeight="1">
      <c r="A336" s="236" t="s">
        <v>655</v>
      </c>
      <c r="B336" s="237" t="s">
        <v>656</v>
      </c>
      <c r="C336" s="238">
        <v>54484</v>
      </c>
      <c r="D336" s="238">
        <v>29091</v>
      </c>
      <c r="E336" s="254">
        <v>87.28816472448523</v>
      </c>
    </row>
    <row r="337" spans="1:5" ht="17.25" customHeight="1">
      <c r="A337" s="233" t="s">
        <v>657</v>
      </c>
      <c r="B337" s="234" t="s">
        <v>658</v>
      </c>
      <c r="C337" s="235">
        <v>7320</v>
      </c>
      <c r="D337" s="235">
        <v>6425</v>
      </c>
      <c r="E337" s="253">
        <v>13.929961089494157</v>
      </c>
    </row>
    <row r="338" spans="1:5" ht="17.25" customHeight="1">
      <c r="A338" s="236" t="s">
        <v>659</v>
      </c>
      <c r="B338" s="237" t="s">
        <v>660</v>
      </c>
      <c r="C338" s="238">
        <v>7276</v>
      </c>
      <c r="D338" s="238">
        <v>6425</v>
      </c>
      <c r="E338" s="254">
        <v>13.245136186770438</v>
      </c>
    </row>
    <row r="339" spans="1:5" ht="17.25" customHeight="1">
      <c r="A339" s="236" t="s">
        <v>661</v>
      </c>
      <c r="B339" s="237" t="s">
        <v>662</v>
      </c>
      <c r="C339" s="238">
        <v>44</v>
      </c>
      <c r="D339" s="238">
        <v>0</v>
      </c>
      <c r="E339" s="254">
        <v>0</v>
      </c>
    </row>
    <row r="340" spans="1:5" ht="17.25" customHeight="1">
      <c r="A340" s="145" t="s">
        <v>663</v>
      </c>
      <c r="B340" s="240" t="s">
        <v>664</v>
      </c>
      <c r="C340" s="235">
        <v>341</v>
      </c>
      <c r="D340" s="235">
        <v>311</v>
      </c>
      <c r="E340" s="253">
        <v>9.646302250803856</v>
      </c>
    </row>
    <row r="341" spans="1:5" ht="17.25" customHeight="1">
      <c r="A341" s="148" t="s">
        <v>665</v>
      </c>
      <c r="B341" s="239" t="s">
        <v>666</v>
      </c>
      <c r="C341" s="238">
        <v>341</v>
      </c>
      <c r="D341" s="238">
        <v>311</v>
      </c>
      <c r="E341" s="254">
        <v>9.646302250803856</v>
      </c>
    </row>
    <row r="342" spans="1:5" ht="17.25" customHeight="1">
      <c r="A342" s="145" t="s">
        <v>667</v>
      </c>
      <c r="B342" s="240" t="s">
        <v>668</v>
      </c>
      <c r="C342" s="235">
        <v>372</v>
      </c>
      <c r="D342" s="235">
        <v>0</v>
      </c>
      <c r="E342" s="253">
        <v>0</v>
      </c>
    </row>
    <row r="343" spans="1:5" ht="17.25" customHeight="1">
      <c r="A343" s="148" t="s">
        <v>669</v>
      </c>
      <c r="B343" s="239" t="s">
        <v>67</v>
      </c>
      <c r="C343" s="238">
        <v>211</v>
      </c>
      <c r="D343" s="238">
        <v>0</v>
      </c>
      <c r="E343" s="254">
        <v>0</v>
      </c>
    </row>
    <row r="344" spans="1:5" ht="17.25" customHeight="1">
      <c r="A344" s="148" t="s">
        <v>670</v>
      </c>
      <c r="B344" s="239" t="s">
        <v>130</v>
      </c>
      <c r="C344" s="238">
        <v>84</v>
      </c>
      <c r="D344" s="238">
        <v>0</v>
      </c>
      <c r="E344" s="254">
        <v>0</v>
      </c>
    </row>
    <row r="345" spans="1:5" ht="17.25" customHeight="1">
      <c r="A345" s="236" t="s">
        <v>671</v>
      </c>
      <c r="B345" s="241" t="s">
        <v>672</v>
      </c>
      <c r="C345" s="238">
        <v>68</v>
      </c>
      <c r="D345" s="238">
        <v>0</v>
      </c>
      <c r="E345" s="254">
        <v>0</v>
      </c>
    </row>
    <row r="346" spans="1:5" ht="17.25" customHeight="1">
      <c r="A346" s="236" t="s">
        <v>673</v>
      </c>
      <c r="B346" s="237" t="s">
        <v>101</v>
      </c>
      <c r="C346" s="238">
        <v>5</v>
      </c>
      <c r="D346" s="238">
        <v>0</v>
      </c>
      <c r="E346" s="254">
        <v>0</v>
      </c>
    </row>
    <row r="347" spans="1:5" ht="17.25" customHeight="1">
      <c r="A347" s="236" t="s">
        <v>674</v>
      </c>
      <c r="B347" s="237" t="s">
        <v>675</v>
      </c>
      <c r="C347" s="238">
        <v>4</v>
      </c>
      <c r="D347" s="238">
        <v>0</v>
      </c>
      <c r="E347" s="254">
        <v>0</v>
      </c>
    </row>
    <row r="348" spans="1:5" ht="17.25" customHeight="1">
      <c r="A348" s="233" t="s">
        <v>676</v>
      </c>
      <c r="B348" s="234" t="s">
        <v>677</v>
      </c>
      <c r="C348" s="235">
        <v>0</v>
      </c>
      <c r="D348" s="235">
        <v>65</v>
      </c>
      <c r="E348" s="253">
        <v>-100</v>
      </c>
    </row>
    <row r="349" spans="1:5" ht="17.25" customHeight="1">
      <c r="A349" s="236" t="s">
        <v>678</v>
      </c>
      <c r="B349" s="237" t="s">
        <v>677</v>
      </c>
      <c r="C349" s="238">
        <v>0</v>
      </c>
      <c r="D349" s="238">
        <v>65</v>
      </c>
      <c r="E349" s="254">
        <v>-100</v>
      </c>
    </row>
    <row r="350" spans="1:5" ht="17.25" customHeight="1">
      <c r="A350" s="233" t="s">
        <v>679</v>
      </c>
      <c r="B350" s="234" t="s">
        <v>680</v>
      </c>
      <c r="C350" s="235">
        <v>522</v>
      </c>
      <c r="D350" s="235">
        <v>297</v>
      </c>
      <c r="E350" s="253">
        <v>75.75757575757575</v>
      </c>
    </row>
    <row r="351" spans="1:5" ht="17.25" customHeight="1">
      <c r="A351" s="236" t="s">
        <v>681</v>
      </c>
      <c r="B351" s="237" t="s">
        <v>680</v>
      </c>
      <c r="C351" s="238">
        <v>522</v>
      </c>
      <c r="D351" s="238">
        <v>297</v>
      </c>
      <c r="E351" s="254">
        <v>75.75757575757575</v>
      </c>
    </row>
    <row r="352" spans="1:5" ht="17.25" customHeight="1">
      <c r="A352" s="233" t="s">
        <v>682</v>
      </c>
      <c r="B352" s="234" t="s">
        <v>683</v>
      </c>
      <c r="C352" s="235">
        <v>9409</v>
      </c>
      <c r="D352" s="235">
        <v>5141</v>
      </c>
      <c r="E352" s="253">
        <v>83.01886792452831</v>
      </c>
    </row>
    <row r="353" spans="1:5" ht="17.25" customHeight="1">
      <c r="A353" s="233" t="s">
        <v>684</v>
      </c>
      <c r="B353" s="234" t="s">
        <v>685</v>
      </c>
      <c r="C353" s="235">
        <v>3072</v>
      </c>
      <c r="D353" s="235">
        <v>2392</v>
      </c>
      <c r="E353" s="253">
        <v>28.42809364548495</v>
      </c>
    </row>
    <row r="354" spans="1:5" ht="17.25" customHeight="1">
      <c r="A354" s="148" t="s">
        <v>686</v>
      </c>
      <c r="B354" s="239" t="s">
        <v>67</v>
      </c>
      <c r="C354" s="238">
        <v>2584</v>
      </c>
      <c r="D354" s="238">
        <v>2098</v>
      </c>
      <c r="E354" s="254">
        <v>23.164918970448056</v>
      </c>
    </row>
    <row r="355" spans="1:5" ht="17.25" customHeight="1">
      <c r="A355" s="236" t="s">
        <v>687</v>
      </c>
      <c r="B355" s="237" t="s">
        <v>93</v>
      </c>
      <c r="C355" s="238">
        <v>129</v>
      </c>
      <c r="D355" s="238">
        <v>96</v>
      </c>
      <c r="E355" s="254">
        <v>34.375</v>
      </c>
    </row>
    <row r="356" spans="1:5" ht="17.25" customHeight="1">
      <c r="A356" s="236" t="s">
        <v>688</v>
      </c>
      <c r="B356" s="237" t="s">
        <v>689</v>
      </c>
      <c r="C356" s="238">
        <v>6</v>
      </c>
      <c r="D356" s="238">
        <v>0</v>
      </c>
      <c r="E356" s="254">
        <v>0</v>
      </c>
    </row>
    <row r="357" spans="1:5" ht="17.25" customHeight="1">
      <c r="A357" s="236" t="s">
        <v>690</v>
      </c>
      <c r="B357" s="237" t="s">
        <v>691</v>
      </c>
      <c r="C357" s="238">
        <v>353</v>
      </c>
      <c r="D357" s="238">
        <v>198</v>
      </c>
      <c r="E357" s="254">
        <v>78.28282828282829</v>
      </c>
    </row>
    <row r="358" spans="1:5" ht="17.25" customHeight="1">
      <c r="A358" s="233" t="s">
        <v>692</v>
      </c>
      <c r="B358" s="234" t="s">
        <v>693</v>
      </c>
      <c r="C358" s="235">
        <v>71</v>
      </c>
      <c r="D358" s="235">
        <v>603</v>
      </c>
      <c r="E358" s="253">
        <v>-88.22553897180762</v>
      </c>
    </row>
    <row r="359" spans="1:5" ht="17.25" customHeight="1">
      <c r="A359" s="236" t="s">
        <v>694</v>
      </c>
      <c r="B359" s="237" t="s">
        <v>695</v>
      </c>
      <c r="C359" s="238">
        <v>20</v>
      </c>
      <c r="D359" s="238">
        <v>463</v>
      </c>
      <c r="E359" s="254">
        <v>-95.68034557235421</v>
      </c>
    </row>
    <row r="360" spans="1:5" ht="17.25" customHeight="1">
      <c r="A360" s="236" t="s">
        <v>696</v>
      </c>
      <c r="B360" s="237" t="s">
        <v>697</v>
      </c>
      <c r="C360" s="238">
        <v>51</v>
      </c>
      <c r="D360" s="238">
        <v>140</v>
      </c>
      <c r="E360" s="254">
        <v>-63.57142857142858</v>
      </c>
    </row>
    <row r="361" spans="1:5" ht="17.25" customHeight="1">
      <c r="A361" s="233" t="s">
        <v>698</v>
      </c>
      <c r="B361" s="234" t="s">
        <v>699</v>
      </c>
      <c r="C361" s="235">
        <v>1360</v>
      </c>
      <c r="D361" s="235">
        <v>283</v>
      </c>
      <c r="E361" s="253">
        <v>380.56537102473504</v>
      </c>
    </row>
    <row r="362" spans="1:5" ht="17.25" customHeight="1">
      <c r="A362" s="236" t="s">
        <v>700</v>
      </c>
      <c r="B362" s="237" t="s">
        <v>701</v>
      </c>
      <c r="C362" s="238">
        <v>124</v>
      </c>
      <c r="D362" s="238">
        <v>281</v>
      </c>
      <c r="E362" s="254">
        <v>-55.871886120996436</v>
      </c>
    </row>
    <row r="363" spans="1:5" ht="17.25" customHeight="1">
      <c r="A363" s="236" t="s">
        <v>702</v>
      </c>
      <c r="B363" s="237" t="s">
        <v>703</v>
      </c>
      <c r="C363" s="238">
        <v>10</v>
      </c>
      <c r="D363" s="238">
        <v>2</v>
      </c>
      <c r="E363" s="254">
        <v>400</v>
      </c>
    </row>
    <row r="364" spans="1:5" ht="17.25" customHeight="1">
      <c r="A364" s="148" t="s">
        <v>704</v>
      </c>
      <c r="B364" s="239" t="s">
        <v>705</v>
      </c>
      <c r="C364" s="238">
        <v>1226</v>
      </c>
      <c r="D364" s="238">
        <v>0</v>
      </c>
      <c r="E364" s="254">
        <v>0</v>
      </c>
    </row>
    <row r="365" spans="1:5" ht="17.25" customHeight="1">
      <c r="A365" s="233" t="s">
        <v>706</v>
      </c>
      <c r="B365" s="234" t="s">
        <v>707</v>
      </c>
      <c r="C365" s="235">
        <v>160</v>
      </c>
      <c r="D365" s="235">
        <v>41</v>
      </c>
      <c r="E365" s="253">
        <v>290.2439024390244</v>
      </c>
    </row>
    <row r="366" spans="1:5" ht="17.25" customHeight="1">
      <c r="A366" s="236" t="s">
        <v>708</v>
      </c>
      <c r="B366" s="237" t="s">
        <v>709</v>
      </c>
      <c r="C366" s="238">
        <v>97</v>
      </c>
      <c r="D366" s="238">
        <v>4</v>
      </c>
      <c r="E366" s="254">
        <v>2325</v>
      </c>
    </row>
    <row r="367" spans="1:5" ht="17.25" customHeight="1">
      <c r="A367" s="236" t="s">
        <v>710</v>
      </c>
      <c r="B367" s="237" t="s">
        <v>711</v>
      </c>
      <c r="C367" s="238">
        <v>63</v>
      </c>
      <c r="D367" s="238">
        <v>37</v>
      </c>
      <c r="E367" s="254">
        <v>70.27027027027026</v>
      </c>
    </row>
    <row r="368" spans="1:5" ht="17.25" customHeight="1">
      <c r="A368" s="233" t="s">
        <v>712</v>
      </c>
      <c r="B368" s="234" t="s">
        <v>713</v>
      </c>
      <c r="C368" s="235">
        <v>180</v>
      </c>
      <c r="D368" s="235">
        <v>0</v>
      </c>
      <c r="E368" s="253">
        <v>0</v>
      </c>
    </row>
    <row r="369" spans="1:5" ht="17.25" customHeight="1">
      <c r="A369" s="236" t="s">
        <v>714</v>
      </c>
      <c r="B369" s="237" t="s">
        <v>715</v>
      </c>
      <c r="C369" s="238">
        <v>180</v>
      </c>
      <c r="D369" s="238">
        <v>0</v>
      </c>
      <c r="E369" s="254">
        <v>0</v>
      </c>
    </row>
    <row r="370" spans="1:5" ht="17.25" customHeight="1">
      <c r="A370" s="233" t="s">
        <v>716</v>
      </c>
      <c r="B370" s="234" t="s">
        <v>717</v>
      </c>
      <c r="C370" s="235">
        <v>86</v>
      </c>
      <c r="D370" s="235">
        <v>421</v>
      </c>
      <c r="E370" s="253">
        <v>-79.57244655581948</v>
      </c>
    </row>
    <row r="371" spans="1:5" ht="17.25" customHeight="1">
      <c r="A371" s="148" t="s">
        <v>718</v>
      </c>
      <c r="B371" s="239" t="s">
        <v>719</v>
      </c>
      <c r="C371" s="238">
        <v>54</v>
      </c>
      <c r="D371" s="238">
        <v>0</v>
      </c>
      <c r="E371" s="254">
        <v>0</v>
      </c>
    </row>
    <row r="372" spans="1:5" ht="17.25" customHeight="1">
      <c r="A372" s="236" t="s">
        <v>720</v>
      </c>
      <c r="B372" s="237" t="s">
        <v>721</v>
      </c>
      <c r="C372" s="238">
        <v>0</v>
      </c>
      <c r="D372" s="238">
        <v>421</v>
      </c>
      <c r="E372" s="254">
        <v>-100</v>
      </c>
    </row>
    <row r="373" spans="1:5" ht="17.25" customHeight="1">
      <c r="A373" s="236" t="s">
        <v>722</v>
      </c>
      <c r="B373" s="237" t="s">
        <v>723</v>
      </c>
      <c r="C373" s="238">
        <v>32</v>
      </c>
      <c r="D373" s="238">
        <v>0</v>
      </c>
      <c r="E373" s="254">
        <v>0</v>
      </c>
    </row>
    <row r="374" spans="1:5" ht="17.25" customHeight="1">
      <c r="A374" s="233" t="s">
        <v>724</v>
      </c>
      <c r="B374" s="234" t="s">
        <v>725</v>
      </c>
      <c r="C374" s="235">
        <v>152</v>
      </c>
      <c r="D374" s="235">
        <v>0</v>
      </c>
      <c r="E374" s="253">
        <v>0</v>
      </c>
    </row>
    <row r="375" spans="1:5" ht="17.25" customHeight="1">
      <c r="A375" s="236" t="s">
        <v>726</v>
      </c>
      <c r="B375" s="237" t="s">
        <v>725</v>
      </c>
      <c r="C375" s="238">
        <v>152</v>
      </c>
      <c r="D375" s="238">
        <v>0</v>
      </c>
      <c r="E375" s="254">
        <v>0</v>
      </c>
    </row>
    <row r="376" spans="1:5" ht="17.25" customHeight="1">
      <c r="A376" s="233" t="s">
        <v>727</v>
      </c>
      <c r="B376" s="234" t="s">
        <v>728</v>
      </c>
      <c r="C376" s="235">
        <v>7</v>
      </c>
      <c r="D376" s="235">
        <v>0</v>
      </c>
      <c r="E376" s="253">
        <v>0</v>
      </c>
    </row>
    <row r="377" spans="1:5" ht="17.25" customHeight="1">
      <c r="A377" s="236" t="s">
        <v>729</v>
      </c>
      <c r="B377" s="237" t="s">
        <v>730</v>
      </c>
      <c r="C377" s="238">
        <v>7</v>
      </c>
      <c r="D377" s="238">
        <v>0</v>
      </c>
      <c r="E377" s="254">
        <v>0</v>
      </c>
    </row>
    <row r="378" spans="1:5" ht="17.25" customHeight="1">
      <c r="A378" s="233" t="s">
        <v>731</v>
      </c>
      <c r="B378" s="234" t="s">
        <v>732</v>
      </c>
      <c r="C378" s="235">
        <v>4321</v>
      </c>
      <c r="D378" s="235">
        <v>1401</v>
      </c>
      <c r="E378" s="253">
        <v>208.42255531763027</v>
      </c>
    </row>
    <row r="379" spans="1:5" ht="17.25" customHeight="1">
      <c r="A379" s="236" t="s">
        <v>733</v>
      </c>
      <c r="B379" s="237" t="s">
        <v>732</v>
      </c>
      <c r="C379" s="238">
        <v>4321</v>
      </c>
      <c r="D379" s="238">
        <v>1401</v>
      </c>
      <c r="E379" s="254">
        <v>208.42255531763027</v>
      </c>
    </row>
    <row r="380" spans="1:5" ht="17.25" customHeight="1">
      <c r="A380" s="233" t="s">
        <v>734</v>
      </c>
      <c r="B380" s="234" t="s">
        <v>735</v>
      </c>
      <c r="C380" s="235">
        <v>201363</v>
      </c>
      <c r="D380" s="235">
        <v>125166</v>
      </c>
      <c r="E380" s="253">
        <v>60.87675566847227</v>
      </c>
    </row>
    <row r="381" spans="1:5" ht="17.25" customHeight="1">
      <c r="A381" s="233" t="s">
        <v>736</v>
      </c>
      <c r="B381" s="234" t="s">
        <v>737</v>
      </c>
      <c r="C381" s="235">
        <v>17961</v>
      </c>
      <c r="D381" s="235">
        <v>40779</v>
      </c>
      <c r="E381" s="253">
        <v>-55.95527109541676</v>
      </c>
    </row>
    <row r="382" spans="1:5" ht="17.25" customHeight="1">
      <c r="A382" s="236" t="s">
        <v>738</v>
      </c>
      <c r="B382" s="237" t="s">
        <v>67</v>
      </c>
      <c r="C382" s="238">
        <v>12647</v>
      </c>
      <c r="D382" s="238">
        <v>10887</v>
      </c>
      <c r="E382" s="254">
        <v>16.16606962432259</v>
      </c>
    </row>
    <row r="383" spans="1:5" ht="17.25" customHeight="1">
      <c r="A383" s="236" t="s">
        <v>739</v>
      </c>
      <c r="B383" s="237" t="s">
        <v>93</v>
      </c>
      <c r="C383" s="238">
        <v>360</v>
      </c>
      <c r="D383" s="238">
        <v>2104</v>
      </c>
      <c r="E383" s="254">
        <v>-82.88973384030419</v>
      </c>
    </row>
    <row r="384" spans="1:5" ht="17.25" customHeight="1">
      <c r="A384" s="236" t="s">
        <v>740</v>
      </c>
      <c r="B384" s="237" t="s">
        <v>741</v>
      </c>
      <c r="C384" s="238">
        <v>1508</v>
      </c>
      <c r="D384" s="238">
        <v>408</v>
      </c>
      <c r="E384" s="254">
        <v>269.6078431372549</v>
      </c>
    </row>
    <row r="385" spans="1:5" ht="17.25" customHeight="1">
      <c r="A385" s="236" t="s">
        <v>742</v>
      </c>
      <c r="B385" s="237" t="s">
        <v>743</v>
      </c>
      <c r="C385" s="238">
        <v>3446</v>
      </c>
      <c r="D385" s="238">
        <v>27380</v>
      </c>
      <c r="E385" s="254">
        <v>-87.41417092768444</v>
      </c>
    </row>
    <row r="386" spans="1:5" ht="17.25" customHeight="1">
      <c r="A386" s="233" t="s">
        <v>744</v>
      </c>
      <c r="B386" s="234" t="s">
        <v>745</v>
      </c>
      <c r="C386" s="235">
        <v>895</v>
      </c>
      <c r="D386" s="235">
        <v>2719</v>
      </c>
      <c r="E386" s="253">
        <v>-67.08348657594703</v>
      </c>
    </row>
    <row r="387" spans="1:5" ht="17.25" customHeight="1">
      <c r="A387" s="236" t="s">
        <v>746</v>
      </c>
      <c r="B387" s="237" t="s">
        <v>745</v>
      </c>
      <c r="C387" s="238">
        <v>895</v>
      </c>
      <c r="D387" s="238">
        <v>2719</v>
      </c>
      <c r="E387" s="254">
        <v>-67.08348657594703</v>
      </c>
    </row>
    <row r="388" spans="1:5" ht="17.25" customHeight="1">
      <c r="A388" s="233" t="s">
        <v>747</v>
      </c>
      <c r="B388" s="234" t="s">
        <v>748</v>
      </c>
      <c r="C388" s="235">
        <v>118118</v>
      </c>
      <c r="D388" s="235">
        <v>55708</v>
      </c>
      <c r="E388" s="253">
        <v>112.03058806634596</v>
      </c>
    </row>
    <row r="389" spans="1:5" ht="17.25" customHeight="1">
      <c r="A389" s="236" t="s">
        <v>749</v>
      </c>
      <c r="B389" s="237" t="s">
        <v>750</v>
      </c>
      <c r="C389" s="238">
        <v>43030</v>
      </c>
      <c r="D389" s="238">
        <v>36635</v>
      </c>
      <c r="E389" s="254">
        <v>17.455984714071235</v>
      </c>
    </row>
    <row r="390" spans="1:5" ht="17.25" customHeight="1">
      <c r="A390" s="236" t="s">
        <v>751</v>
      </c>
      <c r="B390" s="237" t="s">
        <v>752</v>
      </c>
      <c r="C390" s="238">
        <v>75088</v>
      </c>
      <c r="D390" s="238">
        <v>19073</v>
      </c>
      <c r="E390" s="254">
        <v>293.68741152414407</v>
      </c>
    </row>
    <row r="391" spans="1:5" ht="17.25" customHeight="1">
      <c r="A391" s="233" t="s">
        <v>753</v>
      </c>
      <c r="B391" s="234" t="s">
        <v>754</v>
      </c>
      <c r="C391" s="235">
        <v>7868</v>
      </c>
      <c r="D391" s="235">
        <v>7452</v>
      </c>
      <c r="E391" s="253">
        <v>5.582393988191086</v>
      </c>
    </row>
    <row r="392" spans="1:5" ht="17.25" customHeight="1">
      <c r="A392" s="236" t="s">
        <v>755</v>
      </c>
      <c r="B392" s="237" t="s">
        <v>754</v>
      </c>
      <c r="C392" s="238">
        <v>7868</v>
      </c>
      <c r="D392" s="238">
        <v>7452</v>
      </c>
      <c r="E392" s="254">
        <v>5.582393988191086</v>
      </c>
    </row>
    <row r="393" spans="1:5" ht="17.25" customHeight="1">
      <c r="A393" s="233" t="s">
        <v>756</v>
      </c>
      <c r="B393" s="234" t="s">
        <v>757</v>
      </c>
      <c r="C393" s="235">
        <v>56521</v>
      </c>
      <c r="D393" s="235">
        <v>18508</v>
      </c>
      <c r="E393" s="253">
        <v>205.38685973633022</v>
      </c>
    </row>
    <row r="394" spans="1:5" ht="17.25" customHeight="1">
      <c r="A394" s="236" t="s">
        <v>758</v>
      </c>
      <c r="B394" s="237" t="s">
        <v>757</v>
      </c>
      <c r="C394" s="238">
        <v>56521</v>
      </c>
      <c r="D394" s="238">
        <v>18508</v>
      </c>
      <c r="E394" s="254">
        <v>205.38685973633022</v>
      </c>
    </row>
    <row r="395" spans="1:5" ht="17.25" customHeight="1">
      <c r="A395" s="233" t="s">
        <v>759</v>
      </c>
      <c r="B395" s="234" t="s">
        <v>760</v>
      </c>
      <c r="C395" s="235">
        <v>87380</v>
      </c>
      <c r="D395" s="235">
        <v>72629</v>
      </c>
      <c r="E395" s="253">
        <v>20.3100689807102</v>
      </c>
    </row>
    <row r="396" spans="1:5" ht="17.25" customHeight="1">
      <c r="A396" s="233" t="s">
        <v>761</v>
      </c>
      <c r="B396" s="234" t="s">
        <v>762</v>
      </c>
      <c r="C396" s="235">
        <v>21460</v>
      </c>
      <c r="D396" s="235">
        <v>19835</v>
      </c>
      <c r="E396" s="253">
        <v>8.192588858079162</v>
      </c>
    </row>
    <row r="397" spans="1:5" ht="17.25" customHeight="1">
      <c r="A397" s="236" t="s">
        <v>763</v>
      </c>
      <c r="B397" s="237" t="s">
        <v>67</v>
      </c>
      <c r="C397" s="238">
        <v>3830</v>
      </c>
      <c r="D397" s="238">
        <v>2544</v>
      </c>
      <c r="E397" s="254">
        <v>50.5503144654088</v>
      </c>
    </row>
    <row r="398" spans="1:5" ht="17.25" customHeight="1">
      <c r="A398" s="236" t="s">
        <v>764</v>
      </c>
      <c r="B398" s="237" t="s">
        <v>101</v>
      </c>
      <c r="C398" s="238">
        <v>9876</v>
      </c>
      <c r="D398" s="238">
        <v>8439</v>
      </c>
      <c r="E398" s="254">
        <v>17.028083896196236</v>
      </c>
    </row>
    <row r="399" spans="1:5" ht="17.25" customHeight="1">
      <c r="A399" s="236" t="s">
        <v>765</v>
      </c>
      <c r="B399" s="237" t="s">
        <v>766</v>
      </c>
      <c r="C399" s="238">
        <v>181</v>
      </c>
      <c r="D399" s="238">
        <v>220</v>
      </c>
      <c r="E399" s="254">
        <v>-17.72727272727272</v>
      </c>
    </row>
    <row r="400" spans="1:5" ht="17.25" customHeight="1">
      <c r="A400" s="236" t="s">
        <v>767</v>
      </c>
      <c r="B400" s="237" t="s">
        <v>768</v>
      </c>
      <c r="C400" s="238">
        <v>205</v>
      </c>
      <c r="D400" s="238">
        <v>145</v>
      </c>
      <c r="E400" s="254">
        <v>41.37931034482759</v>
      </c>
    </row>
    <row r="401" spans="1:5" ht="17.25" customHeight="1">
      <c r="A401" s="236" t="s">
        <v>769</v>
      </c>
      <c r="B401" s="237" t="s">
        <v>770</v>
      </c>
      <c r="C401" s="238">
        <v>69</v>
      </c>
      <c r="D401" s="238">
        <v>0</v>
      </c>
      <c r="E401" s="254">
        <v>0</v>
      </c>
    </row>
    <row r="402" spans="1:5" ht="17.25" customHeight="1">
      <c r="A402" s="236" t="s">
        <v>771</v>
      </c>
      <c r="B402" s="237" t="s">
        <v>772</v>
      </c>
      <c r="C402" s="238">
        <v>176</v>
      </c>
      <c r="D402" s="238">
        <v>0</v>
      </c>
      <c r="E402" s="254">
        <v>0</v>
      </c>
    </row>
    <row r="403" spans="1:5" ht="17.25" customHeight="1">
      <c r="A403" s="236" t="s">
        <v>773</v>
      </c>
      <c r="B403" s="237" t="s">
        <v>774</v>
      </c>
      <c r="C403" s="238">
        <v>598</v>
      </c>
      <c r="D403" s="238">
        <v>0</v>
      </c>
      <c r="E403" s="254">
        <v>0</v>
      </c>
    </row>
    <row r="404" spans="1:5" ht="17.25" customHeight="1">
      <c r="A404" s="236" t="s">
        <v>775</v>
      </c>
      <c r="B404" s="237" t="s">
        <v>776</v>
      </c>
      <c r="C404" s="238">
        <v>48</v>
      </c>
      <c r="D404" s="238">
        <v>48</v>
      </c>
      <c r="E404" s="254">
        <v>0</v>
      </c>
    </row>
    <row r="405" spans="1:5" ht="17.25" customHeight="1">
      <c r="A405" s="236" t="s">
        <v>777</v>
      </c>
      <c r="B405" s="237" t="s">
        <v>778</v>
      </c>
      <c r="C405" s="238">
        <v>630</v>
      </c>
      <c r="D405" s="238">
        <v>398</v>
      </c>
      <c r="E405" s="254">
        <v>58.29145728643218</v>
      </c>
    </row>
    <row r="406" spans="1:5" ht="17.25" customHeight="1">
      <c r="A406" s="236" t="s">
        <v>779</v>
      </c>
      <c r="B406" s="237" t="s">
        <v>780</v>
      </c>
      <c r="C406" s="238">
        <v>0</v>
      </c>
      <c r="D406" s="238">
        <v>174</v>
      </c>
      <c r="E406" s="254">
        <v>-100</v>
      </c>
    </row>
    <row r="407" spans="1:5" ht="17.25" customHeight="1">
      <c r="A407" s="236" t="s">
        <v>781</v>
      </c>
      <c r="B407" s="237" t="s">
        <v>782</v>
      </c>
      <c r="C407" s="238">
        <v>126</v>
      </c>
      <c r="D407" s="238">
        <v>84</v>
      </c>
      <c r="E407" s="254">
        <v>50</v>
      </c>
    </row>
    <row r="408" spans="1:5" ht="17.25" customHeight="1">
      <c r="A408" s="236" t="s">
        <v>783</v>
      </c>
      <c r="B408" s="237" t="s">
        <v>784</v>
      </c>
      <c r="C408" s="238">
        <v>27</v>
      </c>
      <c r="D408" s="238">
        <v>161</v>
      </c>
      <c r="E408" s="254">
        <v>-83.22981366459626</v>
      </c>
    </row>
    <row r="409" spans="1:5" ht="17.25" customHeight="1">
      <c r="A409" s="236" t="s">
        <v>785</v>
      </c>
      <c r="B409" s="237" t="s">
        <v>786</v>
      </c>
      <c r="C409" s="238">
        <v>278</v>
      </c>
      <c r="D409" s="238">
        <v>415</v>
      </c>
      <c r="E409" s="254">
        <v>-33.012048192771076</v>
      </c>
    </row>
    <row r="410" spans="1:5" ht="17.25" customHeight="1">
      <c r="A410" s="236" t="s">
        <v>787</v>
      </c>
      <c r="B410" s="237" t="s">
        <v>788</v>
      </c>
      <c r="C410" s="238">
        <v>50</v>
      </c>
      <c r="D410" s="238">
        <v>26</v>
      </c>
      <c r="E410" s="254">
        <v>92.30769230769232</v>
      </c>
    </row>
    <row r="411" spans="1:5" ht="17.25" customHeight="1">
      <c r="A411" s="236" t="s">
        <v>789</v>
      </c>
      <c r="B411" s="237" t="s">
        <v>790</v>
      </c>
      <c r="C411" s="238">
        <v>247</v>
      </c>
      <c r="D411" s="238">
        <v>141</v>
      </c>
      <c r="E411" s="254">
        <v>75.17730496453902</v>
      </c>
    </row>
    <row r="412" spans="1:5" ht="17.25" customHeight="1">
      <c r="A412" s="236" t="s">
        <v>791</v>
      </c>
      <c r="B412" s="237" t="s">
        <v>792</v>
      </c>
      <c r="C412" s="238">
        <v>20</v>
      </c>
      <c r="D412" s="238">
        <v>50</v>
      </c>
      <c r="E412" s="254">
        <v>-60</v>
      </c>
    </row>
    <row r="413" spans="1:5" ht="17.25" customHeight="1">
      <c r="A413" s="236" t="s">
        <v>793</v>
      </c>
      <c r="B413" s="237" t="s">
        <v>794</v>
      </c>
      <c r="C413" s="238">
        <v>5099</v>
      </c>
      <c r="D413" s="238">
        <v>6990</v>
      </c>
      <c r="E413" s="254">
        <v>-27.052932761087263</v>
      </c>
    </row>
    <row r="414" spans="1:5" ht="17.25" customHeight="1">
      <c r="A414" s="233" t="s">
        <v>795</v>
      </c>
      <c r="B414" s="234" t="s">
        <v>796</v>
      </c>
      <c r="C414" s="235">
        <v>16317</v>
      </c>
      <c r="D414" s="235">
        <v>15050</v>
      </c>
      <c r="E414" s="253">
        <v>8.418604651162795</v>
      </c>
    </row>
    <row r="415" spans="1:5" ht="17.25" customHeight="1">
      <c r="A415" s="236" t="s">
        <v>797</v>
      </c>
      <c r="B415" s="237" t="s">
        <v>67</v>
      </c>
      <c r="C415" s="238">
        <v>3416</v>
      </c>
      <c r="D415" s="238">
        <v>2828</v>
      </c>
      <c r="E415" s="254">
        <v>20.792079207920793</v>
      </c>
    </row>
    <row r="416" spans="1:5" ht="17.25" customHeight="1">
      <c r="A416" s="236" t="s">
        <v>798</v>
      </c>
      <c r="B416" s="237" t="s">
        <v>799</v>
      </c>
      <c r="C416" s="238">
        <v>2771</v>
      </c>
      <c r="D416" s="238">
        <v>2661</v>
      </c>
      <c r="E416" s="254">
        <v>4.133784291619705</v>
      </c>
    </row>
    <row r="417" spans="1:5" ht="17.25" customHeight="1">
      <c r="A417" s="236" t="s">
        <v>800</v>
      </c>
      <c r="B417" s="237" t="s">
        <v>801</v>
      </c>
      <c r="C417" s="238">
        <v>111</v>
      </c>
      <c r="D417" s="238">
        <v>180</v>
      </c>
      <c r="E417" s="254">
        <v>-38.33333333333333</v>
      </c>
    </row>
    <row r="418" spans="1:5" ht="17.25" customHeight="1">
      <c r="A418" s="236" t="s">
        <v>802</v>
      </c>
      <c r="B418" s="237" t="s">
        <v>803</v>
      </c>
      <c r="C418" s="238">
        <v>69</v>
      </c>
      <c r="D418" s="238">
        <v>0</v>
      </c>
      <c r="E418" s="254">
        <v>0</v>
      </c>
    </row>
    <row r="419" spans="1:5" ht="17.25" customHeight="1">
      <c r="A419" s="236" t="s">
        <v>804</v>
      </c>
      <c r="B419" s="237" t="s">
        <v>805</v>
      </c>
      <c r="C419" s="238">
        <v>5149</v>
      </c>
      <c r="D419" s="238">
        <v>4788</v>
      </c>
      <c r="E419" s="254">
        <v>7.539682539682531</v>
      </c>
    </row>
    <row r="420" spans="1:5" ht="17.25" customHeight="1">
      <c r="A420" s="236" t="s">
        <v>806</v>
      </c>
      <c r="B420" s="237" t="s">
        <v>807</v>
      </c>
      <c r="C420" s="238">
        <v>5</v>
      </c>
      <c r="D420" s="238">
        <v>36</v>
      </c>
      <c r="E420" s="254">
        <v>-86.11111111111111</v>
      </c>
    </row>
    <row r="421" spans="1:5" ht="17.25" customHeight="1">
      <c r="A421" s="236" t="s">
        <v>808</v>
      </c>
      <c r="B421" s="237" t="s">
        <v>809</v>
      </c>
      <c r="C421" s="238">
        <v>713</v>
      </c>
      <c r="D421" s="238">
        <v>1934</v>
      </c>
      <c r="E421" s="254">
        <v>-63.13340227507756</v>
      </c>
    </row>
    <row r="422" spans="1:5" ht="17.25" customHeight="1">
      <c r="A422" s="236" t="s">
        <v>810</v>
      </c>
      <c r="B422" s="237" t="s">
        <v>811</v>
      </c>
      <c r="C422" s="238">
        <v>4083</v>
      </c>
      <c r="D422" s="238">
        <v>2623</v>
      </c>
      <c r="E422" s="254">
        <v>55.66145634769347</v>
      </c>
    </row>
    <row r="423" spans="1:5" ht="17.25" customHeight="1">
      <c r="A423" s="233" t="s">
        <v>812</v>
      </c>
      <c r="B423" s="234" t="s">
        <v>813</v>
      </c>
      <c r="C423" s="235">
        <v>20223</v>
      </c>
      <c r="D423" s="235">
        <v>15206</v>
      </c>
      <c r="E423" s="253">
        <v>32.99355517558857</v>
      </c>
    </row>
    <row r="424" spans="1:5" ht="17.25" customHeight="1">
      <c r="A424" s="236" t="s">
        <v>814</v>
      </c>
      <c r="B424" s="237" t="s">
        <v>67</v>
      </c>
      <c r="C424" s="238">
        <v>3630</v>
      </c>
      <c r="D424" s="238">
        <v>2933</v>
      </c>
      <c r="E424" s="254">
        <v>23.76406409819299</v>
      </c>
    </row>
    <row r="425" spans="1:5" ht="17.25" customHeight="1">
      <c r="A425" s="236" t="s">
        <v>815</v>
      </c>
      <c r="B425" s="237" t="s">
        <v>816</v>
      </c>
      <c r="C425" s="238">
        <v>1947</v>
      </c>
      <c r="D425" s="238">
        <v>807</v>
      </c>
      <c r="E425" s="254">
        <v>141.2639405204461</v>
      </c>
    </row>
    <row r="426" spans="1:5" ht="17.25" customHeight="1">
      <c r="A426" s="236" t="s">
        <v>817</v>
      </c>
      <c r="B426" s="237" t="s">
        <v>818</v>
      </c>
      <c r="C426" s="238">
        <v>770</v>
      </c>
      <c r="D426" s="238">
        <v>100</v>
      </c>
      <c r="E426" s="254">
        <v>670</v>
      </c>
    </row>
    <row r="427" spans="1:5" ht="17.25" customHeight="1">
      <c r="A427" s="236" t="s">
        <v>819</v>
      </c>
      <c r="B427" s="237" t="s">
        <v>820</v>
      </c>
      <c r="C427" s="238">
        <v>100</v>
      </c>
      <c r="D427" s="238">
        <v>47</v>
      </c>
      <c r="E427" s="254">
        <v>112.7659574468085</v>
      </c>
    </row>
    <row r="428" spans="1:5" ht="17.25" customHeight="1">
      <c r="A428" s="236" t="s">
        <v>821</v>
      </c>
      <c r="B428" s="237" t="s">
        <v>822</v>
      </c>
      <c r="C428" s="238">
        <v>30</v>
      </c>
      <c r="D428" s="238">
        <v>29</v>
      </c>
      <c r="E428" s="254">
        <v>3.448275862068968</v>
      </c>
    </row>
    <row r="429" spans="1:5" ht="17.25" customHeight="1">
      <c r="A429" s="236" t="s">
        <v>823</v>
      </c>
      <c r="B429" s="237" t="s">
        <v>824</v>
      </c>
      <c r="C429" s="238">
        <v>174</v>
      </c>
      <c r="D429" s="238">
        <v>199</v>
      </c>
      <c r="E429" s="254">
        <v>-12.562814070351763</v>
      </c>
    </row>
    <row r="430" spans="1:5" ht="17.25" customHeight="1">
      <c r="A430" s="236" t="s">
        <v>825</v>
      </c>
      <c r="B430" s="237" t="s">
        <v>826</v>
      </c>
      <c r="C430" s="238">
        <v>86</v>
      </c>
      <c r="D430" s="238">
        <v>1944</v>
      </c>
      <c r="E430" s="254">
        <v>-95.57613168724279</v>
      </c>
    </row>
    <row r="431" spans="1:5" ht="17.25" customHeight="1">
      <c r="A431" s="236" t="s">
        <v>827</v>
      </c>
      <c r="B431" s="237" t="s">
        <v>828</v>
      </c>
      <c r="C431" s="238">
        <v>310</v>
      </c>
      <c r="D431" s="238">
        <v>483</v>
      </c>
      <c r="E431" s="254">
        <v>-35.81780538302277</v>
      </c>
    </row>
    <row r="432" spans="1:5" ht="17.25" customHeight="1">
      <c r="A432" s="236" t="s">
        <v>829</v>
      </c>
      <c r="B432" s="237" t="s">
        <v>830</v>
      </c>
      <c r="C432" s="238">
        <v>326</v>
      </c>
      <c r="D432" s="238">
        <v>219</v>
      </c>
      <c r="E432" s="254">
        <v>48.85844748858449</v>
      </c>
    </row>
    <row r="433" spans="1:5" ht="17.25" customHeight="1">
      <c r="A433" s="236" t="s">
        <v>831</v>
      </c>
      <c r="B433" s="237" t="s">
        <v>832</v>
      </c>
      <c r="C433" s="238">
        <v>12850</v>
      </c>
      <c r="D433" s="238">
        <v>8445</v>
      </c>
      <c r="E433" s="254">
        <v>52.161042036708096</v>
      </c>
    </row>
    <row r="434" spans="1:5" ht="17.25" customHeight="1">
      <c r="A434" s="233" t="s">
        <v>833</v>
      </c>
      <c r="B434" s="234" t="s">
        <v>834</v>
      </c>
      <c r="C434" s="235">
        <v>7303</v>
      </c>
      <c r="D434" s="235">
        <v>2923</v>
      </c>
      <c r="E434" s="253">
        <v>149.8460485802258</v>
      </c>
    </row>
    <row r="435" spans="1:5" ht="17.25" customHeight="1">
      <c r="A435" s="236" t="s">
        <v>835</v>
      </c>
      <c r="B435" s="237" t="s">
        <v>836</v>
      </c>
      <c r="C435" s="238">
        <v>705</v>
      </c>
      <c r="D435" s="238">
        <v>288</v>
      </c>
      <c r="E435" s="254">
        <v>144.79166666666666</v>
      </c>
    </row>
    <row r="436" spans="1:5" ht="17.25" customHeight="1">
      <c r="A436" s="236" t="s">
        <v>837</v>
      </c>
      <c r="B436" s="237" t="s">
        <v>838</v>
      </c>
      <c r="C436" s="238">
        <v>500</v>
      </c>
      <c r="D436" s="238">
        <v>821</v>
      </c>
      <c r="E436" s="254">
        <v>-39.09866017052374</v>
      </c>
    </row>
    <row r="437" spans="1:5" ht="17.25" customHeight="1">
      <c r="A437" s="236" t="s">
        <v>839</v>
      </c>
      <c r="B437" s="237" t="s">
        <v>840</v>
      </c>
      <c r="C437" s="238">
        <v>6</v>
      </c>
      <c r="D437" s="238">
        <v>563</v>
      </c>
      <c r="E437" s="254">
        <v>-98.93428063943162</v>
      </c>
    </row>
    <row r="438" spans="1:5" ht="17.25" customHeight="1">
      <c r="A438" s="236" t="s">
        <v>841</v>
      </c>
      <c r="B438" s="237" t="s">
        <v>842</v>
      </c>
      <c r="C438" s="238">
        <v>6092</v>
      </c>
      <c r="D438" s="238">
        <v>1251</v>
      </c>
      <c r="E438" s="254">
        <v>386.9704236610711</v>
      </c>
    </row>
    <row r="439" spans="1:5" ht="17.25" customHeight="1">
      <c r="A439" s="233" t="s">
        <v>843</v>
      </c>
      <c r="B439" s="234" t="s">
        <v>844</v>
      </c>
      <c r="C439" s="235">
        <v>352</v>
      </c>
      <c r="D439" s="235">
        <v>36</v>
      </c>
      <c r="E439" s="253">
        <v>877.7777777777778</v>
      </c>
    </row>
    <row r="440" spans="1:5" ht="17.25" customHeight="1">
      <c r="A440" s="236" t="s">
        <v>845</v>
      </c>
      <c r="B440" s="237" t="s">
        <v>846</v>
      </c>
      <c r="C440" s="238">
        <v>12</v>
      </c>
      <c r="D440" s="238">
        <v>0</v>
      </c>
      <c r="E440" s="254">
        <v>0</v>
      </c>
    </row>
    <row r="441" spans="1:5" ht="17.25" customHeight="1">
      <c r="A441" s="236" t="s">
        <v>847</v>
      </c>
      <c r="B441" s="237" t="s">
        <v>848</v>
      </c>
      <c r="C441" s="238">
        <v>324</v>
      </c>
      <c r="D441" s="238">
        <v>0</v>
      </c>
      <c r="E441" s="254">
        <v>0</v>
      </c>
    </row>
    <row r="442" spans="1:5" ht="17.25" customHeight="1">
      <c r="A442" s="236" t="s">
        <v>849</v>
      </c>
      <c r="B442" s="237" t="s">
        <v>850</v>
      </c>
      <c r="C442" s="238">
        <v>16</v>
      </c>
      <c r="D442" s="238">
        <v>36</v>
      </c>
      <c r="E442" s="254">
        <v>-55.55555555555556</v>
      </c>
    </row>
    <row r="443" spans="1:5" ht="17.25" customHeight="1">
      <c r="A443" s="233" t="s">
        <v>851</v>
      </c>
      <c r="B443" s="234" t="s">
        <v>852</v>
      </c>
      <c r="C443" s="235">
        <v>15697</v>
      </c>
      <c r="D443" s="235">
        <v>17920</v>
      </c>
      <c r="E443" s="253">
        <v>-12.40513392857143</v>
      </c>
    </row>
    <row r="444" spans="1:5" ht="17.25" customHeight="1">
      <c r="A444" s="236" t="s">
        <v>853</v>
      </c>
      <c r="B444" s="237" t="s">
        <v>854</v>
      </c>
      <c r="C444" s="238">
        <v>2184</v>
      </c>
      <c r="D444" s="238">
        <v>3262</v>
      </c>
      <c r="E444" s="254">
        <v>-33.047210300429185</v>
      </c>
    </row>
    <row r="445" spans="1:5" ht="17.25" customHeight="1">
      <c r="A445" s="236" t="s">
        <v>855</v>
      </c>
      <c r="B445" s="237" t="s">
        <v>856</v>
      </c>
      <c r="C445" s="238">
        <v>11249</v>
      </c>
      <c r="D445" s="238">
        <v>10400</v>
      </c>
      <c r="E445" s="254">
        <v>8.163461538461547</v>
      </c>
    </row>
    <row r="446" spans="1:5" ht="17.25" customHeight="1">
      <c r="A446" s="236" t="s">
        <v>857</v>
      </c>
      <c r="B446" s="237" t="s">
        <v>858</v>
      </c>
      <c r="C446" s="238">
        <v>583</v>
      </c>
      <c r="D446" s="238">
        <v>84</v>
      </c>
      <c r="E446" s="254">
        <v>594.047619047619</v>
      </c>
    </row>
    <row r="447" spans="1:5" ht="17.25" customHeight="1">
      <c r="A447" s="236" t="s">
        <v>859</v>
      </c>
      <c r="B447" s="237" t="s">
        <v>860</v>
      </c>
      <c r="C447" s="238">
        <v>122</v>
      </c>
      <c r="D447" s="238">
        <v>273</v>
      </c>
      <c r="E447" s="254">
        <v>-55.31135531135531</v>
      </c>
    </row>
    <row r="448" spans="1:5" ht="17.25" customHeight="1">
      <c r="A448" s="236" t="s">
        <v>861</v>
      </c>
      <c r="B448" s="237" t="s">
        <v>862</v>
      </c>
      <c r="C448" s="238">
        <v>1559</v>
      </c>
      <c r="D448" s="238">
        <v>3901</v>
      </c>
      <c r="E448" s="254">
        <v>-60.03588823378621</v>
      </c>
    </row>
    <row r="449" spans="1:5" ht="17.25" customHeight="1">
      <c r="A449" s="233" t="s">
        <v>863</v>
      </c>
      <c r="B449" s="234" t="s">
        <v>864</v>
      </c>
      <c r="C449" s="235">
        <v>1097</v>
      </c>
      <c r="D449" s="235">
        <v>228</v>
      </c>
      <c r="E449" s="253">
        <v>381.140350877193</v>
      </c>
    </row>
    <row r="450" spans="1:5" ht="17.25" customHeight="1">
      <c r="A450" s="236" t="s">
        <v>865</v>
      </c>
      <c r="B450" s="237" t="s">
        <v>866</v>
      </c>
      <c r="C450" s="238">
        <v>843</v>
      </c>
      <c r="D450" s="238">
        <v>228</v>
      </c>
      <c r="E450" s="254">
        <v>269.7368421052631</v>
      </c>
    </row>
    <row r="451" spans="1:5" ht="17.25" customHeight="1">
      <c r="A451" s="236" t="s">
        <v>867</v>
      </c>
      <c r="B451" s="237" t="s">
        <v>868</v>
      </c>
      <c r="C451" s="238">
        <v>254</v>
      </c>
      <c r="D451" s="238">
        <v>0</v>
      </c>
      <c r="E451" s="254">
        <v>0</v>
      </c>
    </row>
    <row r="452" spans="1:5" ht="17.25" customHeight="1">
      <c r="A452" s="233" t="s">
        <v>869</v>
      </c>
      <c r="B452" s="234" t="s">
        <v>870</v>
      </c>
      <c r="C452" s="235">
        <v>4931</v>
      </c>
      <c r="D452" s="235">
        <v>1431</v>
      </c>
      <c r="E452" s="253">
        <v>244.58420684835778</v>
      </c>
    </row>
    <row r="453" spans="1:5" ht="17.25" customHeight="1">
      <c r="A453" s="236" t="s">
        <v>871</v>
      </c>
      <c r="B453" s="237" t="s">
        <v>870</v>
      </c>
      <c r="C453" s="238">
        <v>4931</v>
      </c>
      <c r="D453" s="238">
        <v>1431</v>
      </c>
      <c r="E453" s="254">
        <v>244.58420684835778</v>
      </c>
    </row>
    <row r="454" spans="1:5" ht="17.25" customHeight="1">
      <c r="A454" s="233" t="s">
        <v>872</v>
      </c>
      <c r="B454" s="234" t="s">
        <v>873</v>
      </c>
      <c r="C454" s="235">
        <v>28426</v>
      </c>
      <c r="D454" s="235">
        <v>23392</v>
      </c>
      <c r="E454" s="253">
        <v>21.520177838577297</v>
      </c>
    </row>
    <row r="455" spans="1:5" ht="17.25" customHeight="1">
      <c r="A455" s="233" t="s">
        <v>874</v>
      </c>
      <c r="B455" s="234" t="s">
        <v>875</v>
      </c>
      <c r="C455" s="235">
        <v>20266</v>
      </c>
      <c r="D455" s="235">
        <v>15183</v>
      </c>
      <c r="E455" s="253">
        <v>33.478232233418936</v>
      </c>
    </row>
    <row r="456" spans="1:5" ht="17.25" customHeight="1">
      <c r="A456" s="236" t="s">
        <v>876</v>
      </c>
      <c r="B456" s="237" t="s">
        <v>67</v>
      </c>
      <c r="C456" s="238">
        <v>6382</v>
      </c>
      <c r="D456" s="238">
        <v>5472</v>
      </c>
      <c r="E456" s="254">
        <v>16.63011695906434</v>
      </c>
    </row>
    <row r="457" spans="1:5" ht="17.25" customHeight="1">
      <c r="A457" s="236" t="s">
        <v>877</v>
      </c>
      <c r="B457" s="237" t="s">
        <v>878</v>
      </c>
      <c r="C457" s="238">
        <v>13884</v>
      </c>
      <c r="D457" s="238">
        <v>9711</v>
      </c>
      <c r="E457" s="254">
        <v>42.97188755020079</v>
      </c>
    </row>
    <row r="458" spans="1:5" ht="17.25" customHeight="1">
      <c r="A458" s="233" t="s">
        <v>879</v>
      </c>
      <c r="B458" s="234" t="s">
        <v>880</v>
      </c>
      <c r="C458" s="235">
        <v>4195</v>
      </c>
      <c r="D458" s="235">
        <v>4254</v>
      </c>
      <c r="E458" s="253">
        <v>-1.3869299482839637</v>
      </c>
    </row>
    <row r="459" spans="1:5" ht="17.25" customHeight="1">
      <c r="A459" s="236" t="s">
        <v>881</v>
      </c>
      <c r="B459" s="237" t="s">
        <v>882</v>
      </c>
      <c r="C459" s="238">
        <v>239</v>
      </c>
      <c r="D459" s="238">
        <v>560</v>
      </c>
      <c r="E459" s="254">
        <v>-57.32142857142858</v>
      </c>
    </row>
    <row r="460" spans="1:5" ht="17.25" customHeight="1">
      <c r="A460" s="236" t="s">
        <v>883</v>
      </c>
      <c r="B460" s="237" t="s">
        <v>884</v>
      </c>
      <c r="C460" s="238">
        <v>3659</v>
      </c>
      <c r="D460" s="238">
        <v>3298</v>
      </c>
      <c r="E460" s="254">
        <v>10.946027895694371</v>
      </c>
    </row>
    <row r="461" spans="1:5" ht="17.25" customHeight="1">
      <c r="A461" s="148" t="s">
        <v>885</v>
      </c>
      <c r="B461" s="239" t="s">
        <v>886</v>
      </c>
      <c r="C461" s="238">
        <v>297</v>
      </c>
      <c r="D461" s="238">
        <v>396</v>
      </c>
      <c r="E461" s="254">
        <v>-25</v>
      </c>
    </row>
    <row r="462" spans="1:5" ht="17.25" customHeight="1">
      <c r="A462" s="145" t="s">
        <v>887</v>
      </c>
      <c r="B462" s="240" t="s">
        <v>888</v>
      </c>
      <c r="C462" s="235">
        <v>3725</v>
      </c>
      <c r="D462" s="235">
        <v>3955</v>
      </c>
      <c r="E462" s="253">
        <v>-5.815423514538551</v>
      </c>
    </row>
    <row r="463" spans="1:5" ht="17.25" customHeight="1">
      <c r="A463" s="236" t="s">
        <v>889</v>
      </c>
      <c r="B463" s="237" t="s">
        <v>890</v>
      </c>
      <c r="C463" s="238">
        <v>2626</v>
      </c>
      <c r="D463" s="238">
        <v>3870</v>
      </c>
      <c r="E463" s="254">
        <v>-32.14470284237726</v>
      </c>
    </row>
    <row r="464" spans="1:5" ht="17.25" customHeight="1">
      <c r="A464" s="236" t="s">
        <v>891</v>
      </c>
      <c r="B464" s="237" t="s">
        <v>892</v>
      </c>
      <c r="C464" s="238">
        <v>1054</v>
      </c>
      <c r="D464" s="238">
        <v>0</v>
      </c>
      <c r="E464" s="254">
        <v>0</v>
      </c>
    </row>
    <row r="465" spans="1:5" ht="17.25" customHeight="1">
      <c r="A465" s="236" t="s">
        <v>893</v>
      </c>
      <c r="B465" s="237" t="s">
        <v>894</v>
      </c>
      <c r="C465" s="238">
        <v>45</v>
      </c>
      <c r="D465" s="238">
        <v>85</v>
      </c>
      <c r="E465" s="254">
        <v>-47.05882352941176</v>
      </c>
    </row>
    <row r="466" spans="1:5" ht="17.25" customHeight="1">
      <c r="A466" s="233" t="s">
        <v>895</v>
      </c>
      <c r="B466" s="234" t="s">
        <v>896</v>
      </c>
      <c r="C466" s="235">
        <v>240</v>
      </c>
      <c r="D466" s="235">
        <v>0</v>
      </c>
      <c r="E466" s="253">
        <v>0</v>
      </c>
    </row>
    <row r="467" spans="1:5" ht="17.25" customHeight="1">
      <c r="A467" s="236" t="s">
        <v>897</v>
      </c>
      <c r="B467" s="237" t="s">
        <v>898</v>
      </c>
      <c r="C467" s="238">
        <v>240</v>
      </c>
      <c r="D467" s="238">
        <v>0</v>
      </c>
      <c r="E467" s="254">
        <v>0</v>
      </c>
    </row>
    <row r="468" spans="1:5" ht="17.25" customHeight="1">
      <c r="A468" s="233" t="s">
        <v>899</v>
      </c>
      <c r="B468" s="234" t="s">
        <v>900</v>
      </c>
      <c r="C468" s="235">
        <v>14022</v>
      </c>
      <c r="D468" s="235">
        <v>9245</v>
      </c>
      <c r="E468" s="253">
        <v>51.67117360735534</v>
      </c>
    </row>
    <row r="469" spans="1:5" ht="17.25" customHeight="1">
      <c r="A469" s="233" t="s">
        <v>901</v>
      </c>
      <c r="B469" s="234" t="s">
        <v>902</v>
      </c>
      <c r="C469" s="235">
        <v>672</v>
      </c>
      <c r="D469" s="235">
        <v>844</v>
      </c>
      <c r="E469" s="253">
        <v>-20.379146919431278</v>
      </c>
    </row>
    <row r="470" spans="1:5" ht="17.25" customHeight="1">
      <c r="A470" s="236" t="s">
        <v>903</v>
      </c>
      <c r="B470" s="237" t="s">
        <v>904</v>
      </c>
      <c r="C470" s="238">
        <v>672</v>
      </c>
      <c r="D470" s="238">
        <v>844</v>
      </c>
      <c r="E470" s="254">
        <v>-20.379146919431278</v>
      </c>
    </row>
    <row r="471" spans="1:5" ht="17.25" customHeight="1">
      <c r="A471" s="233" t="s">
        <v>905</v>
      </c>
      <c r="B471" s="234" t="s">
        <v>906</v>
      </c>
      <c r="C471" s="235">
        <v>12798</v>
      </c>
      <c r="D471" s="235">
        <v>8063</v>
      </c>
      <c r="E471" s="253">
        <v>58.725040307577814</v>
      </c>
    </row>
    <row r="472" spans="1:5" ht="17.25" customHeight="1">
      <c r="A472" s="236" t="s">
        <v>907</v>
      </c>
      <c r="B472" s="237" t="s">
        <v>908</v>
      </c>
      <c r="C472" s="238">
        <v>10521</v>
      </c>
      <c r="D472" s="238">
        <v>6309</v>
      </c>
      <c r="E472" s="254">
        <v>66.76176890156918</v>
      </c>
    </row>
    <row r="473" spans="1:5" ht="17.25" customHeight="1">
      <c r="A473" s="236" t="s">
        <v>909</v>
      </c>
      <c r="B473" s="237" t="s">
        <v>910</v>
      </c>
      <c r="C473" s="238">
        <v>2277</v>
      </c>
      <c r="D473" s="238">
        <v>1754</v>
      </c>
      <c r="E473" s="254">
        <v>29.81755986316989</v>
      </c>
    </row>
    <row r="474" spans="1:5" ht="17.25" customHeight="1">
      <c r="A474" s="233" t="s">
        <v>911</v>
      </c>
      <c r="B474" s="234" t="s">
        <v>912</v>
      </c>
      <c r="C474" s="235">
        <v>552</v>
      </c>
      <c r="D474" s="235">
        <v>338</v>
      </c>
      <c r="E474" s="253">
        <v>63.31360946745562</v>
      </c>
    </row>
    <row r="475" spans="1:5" ht="17.25" customHeight="1">
      <c r="A475" s="236" t="s">
        <v>913</v>
      </c>
      <c r="B475" s="237" t="s">
        <v>914</v>
      </c>
      <c r="C475" s="238">
        <v>50</v>
      </c>
      <c r="D475" s="238">
        <v>10</v>
      </c>
      <c r="E475" s="254">
        <v>400</v>
      </c>
    </row>
    <row r="476" spans="1:5" ht="17.25" customHeight="1">
      <c r="A476" s="236" t="s">
        <v>915</v>
      </c>
      <c r="B476" s="237" t="s">
        <v>912</v>
      </c>
      <c r="C476" s="238">
        <v>502</v>
      </c>
      <c r="D476" s="238">
        <v>328</v>
      </c>
      <c r="E476" s="254">
        <v>53.04878048780489</v>
      </c>
    </row>
    <row r="477" spans="1:5" ht="17.25" customHeight="1">
      <c r="A477" s="145" t="s">
        <v>916</v>
      </c>
      <c r="B477" s="240" t="s">
        <v>917</v>
      </c>
      <c r="C477" s="235">
        <v>4019</v>
      </c>
      <c r="D477" s="235">
        <v>3521</v>
      </c>
      <c r="E477" s="253">
        <v>14.143709173530254</v>
      </c>
    </row>
    <row r="478" spans="1:5" ht="17.25" customHeight="1">
      <c r="A478" s="233" t="s">
        <v>918</v>
      </c>
      <c r="B478" s="234" t="s">
        <v>919</v>
      </c>
      <c r="C478" s="235">
        <v>2887</v>
      </c>
      <c r="D478" s="235">
        <v>3222</v>
      </c>
      <c r="E478" s="253">
        <v>-10.397268777157038</v>
      </c>
    </row>
    <row r="479" spans="1:5" ht="17.25" customHeight="1">
      <c r="A479" s="236" t="s">
        <v>920</v>
      </c>
      <c r="B479" s="237" t="s">
        <v>67</v>
      </c>
      <c r="C479" s="238">
        <v>419</v>
      </c>
      <c r="D479" s="238">
        <v>317</v>
      </c>
      <c r="E479" s="254">
        <v>32.176656151419564</v>
      </c>
    </row>
    <row r="480" spans="1:5" ht="17.25" customHeight="1">
      <c r="A480" s="236" t="s">
        <v>921</v>
      </c>
      <c r="B480" s="237" t="s">
        <v>922</v>
      </c>
      <c r="C480" s="238">
        <v>2468</v>
      </c>
      <c r="D480" s="238">
        <v>2905</v>
      </c>
      <c r="E480" s="254">
        <v>-15.043029259896741</v>
      </c>
    </row>
    <row r="481" spans="1:5" ht="17.25" customHeight="1">
      <c r="A481" s="233" t="s">
        <v>923</v>
      </c>
      <c r="B481" s="234" t="s">
        <v>924</v>
      </c>
      <c r="C481" s="235">
        <v>1132</v>
      </c>
      <c r="D481" s="235">
        <v>299</v>
      </c>
      <c r="E481" s="253">
        <v>278.5953177257525</v>
      </c>
    </row>
    <row r="482" spans="1:5" ht="17.25" customHeight="1">
      <c r="A482" s="236" t="s">
        <v>925</v>
      </c>
      <c r="B482" s="237" t="s">
        <v>926</v>
      </c>
      <c r="C482" s="238">
        <v>1132</v>
      </c>
      <c r="D482" s="238">
        <v>299</v>
      </c>
      <c r="E482" s="254">
        <v>278.5953177257525</v>
      </c>
    </row>
    <row r="483" spans="1:5" ht="17.25" customHeight="1">
      <c r="A483" s="233" t="s">
        <v>927</v>
      </c>
      <c r="B483" s="234" t="s">
        <v>928</v>
      </c>
      <c r="C483" s="235">
        <v>0</v>
      </c>
      <c r="D483" s="235">
        <v>85</v>
      </c>
      <c r="E483" s="253">
        <v>-100</v>
      </c>
    </row>
    <row r="484" spans="1:5" ht="17.25" customHeight="1">
      <c r="A484" s="233" t="s">
        <v>929</v>
      </c>
      <c r="B484" s="234" t="s">
        <v>930</v>
      </c>
      <c r="C484" s="235">
        <v>0</v>
      </c>
      <c r="D484" s="235">
        <v>85</v>
      </c>
      <c r="E484" s="253">
        <v>-100</v>
      </c>
    </row>
    <row r="485" spans="1:5" ht="17.25" customHeight="1">
      <c r="A485" s="236" t="s">
        <v>931</v>
      </c>
      <c r="B485" s="237" t="s">
        <v>932</v>
      </c>
      <c r="C485" s="238">
        <v>0</v>
      </c>
      <c r="D485" s="238">
        <v>85</v>
      </c>
      <c r="E485" s="254">
        <v>-100</v>
      </c>
    </row>
    <row r="486" spans="1:5" ht="17.25" customHeight="1">
      <c r="A486" s="233" t="s">
        <v>933</v>
      </c>
      <c r="B486" s="234" t="s">
        <v>934</v>
      </c>
      <c r="C486" s="235">
        <v>50</v>
      </c>
      <c r="D486" s="235">
        <v>60</v>
      </c>
      <c r="E486" s="253">
        <v>-16.666666666666657</v>
      </c>
    </row>
    <row r="487" spans="1:5" ht="17.25" customHeight="1">
      <c r="A487" s="233" t="s">
        <v>935</v>
      </c>
      <c r="B487" s="234" t="s">
        <v>936</v>
      </c>
      <c r="C487" s="235">
        <v>50</v>
      </c>
      <c r="D487" s="235">
        <v>10</v>
      </c>
      <c r="E487" s="253">
        <v>400</v>
      </c>
    </row>
    <row r="488" spans="1:5" ht="17.25" customHeight="1">
      <c r="A488" s="233" t="s">
        <v>937</v>
      </c>
      <c r="B488" s="234" t="s">
        <v>938</v>
      </c>
      <c r="C488" s="235">
        <v>0</v>
      </c>
      <c r="D488" s="235">
        <v>50</v>
      </c>
      <c r="E488" s="253">
        <v>-100</v>
      </c>
    </row>
    <row r="489" spans="1:5" ht="17.25" customHeight="1">
      <c r="A489" s="233" t="s">
        <v>939</v>
      </c>
      <c r="B489" s="234" t="s">
        <v>940</v>
      </c>
      <c r="C489" s="235">
        <v>16866</v>
      </c>
      <c r="D489" s="235">
        <v>8181</v>
      </c>
      <c r="E489" s="253">
        <v>106.16061606160616</v>
      </c>
    </row>
    <row r="490" spans="1:5" ht="17.25" customHeight="1">
      <c r="A490" s="233" t="s">
        <v>941</v>
      </c>
      <c r="B490" s="234" t="s">
        <v>942</v>
      </c>
      <c r="C490" s="235">
        <v>16320</v>
      </c>
      <c r="D490" s="235">
        <v>7794</v>
      </c>
      <c r="E490" s="253">
        <v>109.39183987682833</v>
      </c>
    </row>
    <row r="491" spans="1:5" ht="17.25" customHeight="1">
      <c r="A491" s="236" t="s">
        <v>943</v>
      </c>
      <c r="B491" s="237" t="s">
        <v>67</v>
      </c>
      <c r="C491" s="238">
        <v>4469</v>
      </c>
      <c r="D491" s="238">
        <v>3622</v>
      </c>
      <c r="E491" s="254">
        <v>23.384870237437866</v>
      </c>
    </row>
    <row r="492" spans="1:5" ht="17.25" customHeight="1">
      <c r="A492" s="236" t="s">
        <v>944</v>
      </c>
      <c r="B492" s="237" t="s">
        <v>93</v>
      </c>
      <c r="C492" s="238">
        <v>175</v>
      </c>
      <c r="D492" s="238">
        <v>38</v>
      </c>
      <c r="E492" s="254">
        <v>360.5263157894737</v>
      </c>
    </row>
    <row r="493" spans="1:5" ht="17.25" customHeight="1">
      <c r="A493" s="236" t="s">
        <v>945</v>
      </c>
      <c r="B493" s="237" t="s">
        <v>946</v>
      </c>
      <c r="C493" s="238">
        <v>708</v>
      </c>
      <c r="D493" s="238">
        <v>301</v>
      </c>
      <c r="E493" s="254">
        <v>135.2159468438538</v>
      </c>
    </row>
    <row r="494" spans="1:5" ht="17.25" customHeight="1">
      <c r="A494" s="236" t="s">
        <v>947</v>
      </c>
      <c r="B494" s="237" t="s">
        <v>948</v>
      </c>
      <c r="C494" s="238">
        <v>1025</v>
      </c>
      <c r="D494" s="238">
        <v>70</v>
      </c>
      <c r="E494" s="254">
        <v>1364.2857142857142</v>
      </c>
    </row>
    <row r="495" spans="1:5" ht="17.25" customHeight="1">
      <c r="A495" s="236" t="s">
        <v>949</v>
      </c>
      <c r="B495" s="237" t="s">
        <v>950</v>
      </c>
      <c r="C495" s="238">
        <v>8861</v>
      </c>
      <c r="D495" s="238">
        <v>3147</v>
      </c>
      <c r="E495" s="254">
        <v>181.5697489672704</v>
      </c>
    </row>
    <row r="496" spans="1:5" ht="17.25" customHeight="1">
      <c r="A496" s="236" t="s">
        <v>951</v>
      </c>
      <c r="B496" s="237" t="s">
        <v>952</v>
      </c>
      <c r="C496" s="238">
        <v>27</v>
      </c>
      <c r="D496" s="238">
        <v>23</v>
      </c>
      <c r="E496" s="254">
        <v>17.391304347826093</v>
      </c>
    </row>
    <row r="497" spans="1:5" ht="17.25" customHeight="1">
      <c r="A497" s="236" t="s">
        <v>953</v>
      </c>
      <c r="B497" s="237" t="s">
        <v>954</v>
      </c>
      <c r="C497" s="238">
        <v>20</v>
      </c>
      <c r="D497" s="238">
        <v>0</v>
      </c>
      <c r="E497" s="254">
        <v>0</v>
      </c>
    </row>
    <row r="498" spans="1:5" ht="17.25" customHeight="1">
      <c r="A498" s="236" t="s">
        <v>955</v>
      </c>
      <c r="B498" s="237" t="s">
        <v>956</v>
      </c>
      <c r="C498" s="238">
        <v>30</v>
      </c>
      <c r="D498" s="238">
        <v>0</v>
      </c>
      <c r="E498" s="254">
        <v>0</v>
      </c>
    </row>
    <row r="499" spans="1:5" ht="17.25" customHeight="1">
      <c r="A499" s="236" t="s">
        <v>957</v>
      </c>
      <c r="B499" s="237" t="s">
        <v>958</v>
      </c>
      <c r="C499" s="238">
        <v>1005</v>
      </c>
      <c r="D499" s="238">
        <v>593</v>
      </c>
      <c r="E499" s="254">
        <v>69.47723440134908</v>
      </c>
    </row>
    <row r="500" spans="1:5" ht="17.25" customHeight="1">
      <c r="A500" s="233" t="s">
        <v>959</v>
      </c>
      <c r="B500" s="234" t="s">
        <v>960</v>
      </c>
      <c r="C500" s="235">
        <v>2</v>
      </c>
      <c r="D500" s="235">
        <v>1</v>
      </c>
      <c r="E500" s="253">
        <v>100</v>
      </c>
    </row>
    <row r="501" spans="1:5" ht="17.25" customHeight="1">
      <c r="A501" s="148" t="s">
        <v>961</v>
      </c>
      <c r="B501" s="239" t="s">
        <v>962</v>
      </c>
      <c r="C501" s="238">
        <v>2</v>
      </c>
      <c r="D501" s="238">
        <v>1</v>
      </c>
      <c r="E501" s="254">
        <v>100</v>
      </c>
    </row>
    <row r="502" spans="1:5" ht="17.25" customHeight="1">
      <c r="A502" s="145" t="s">
        <v>963</v>
      </c>
      <c r="B502" s="240" t="s">
        <v>964</v>
      </c>
      <c r="C502" s="235">
        <v>544</v>
      </c>
      <c r="D502" s="235">
        <v>386</v>
      </c>
      <c r="E502" s="253">
        <v>40.93264248704662</v>
      </c>
    </row>
    <row r="503" spans="1:5" ht="17.25" customHeight="1">
      <c r="A503" s="236" t="s">
        <v>965</v>
      </c>
      <c r="B503" s="237" t="s">
        <v>966</v>
      </c>
      <c r="C503" s="238">
        <v>210</v>
      </c>
      <c r="D503" s="238">
        <v>150</v>
      </c>
      <c r="E503" s="254">
        <v>40</v>
      </c>
    </row>
    <row r="504" spans="1:5" ht="17.25" customHeight="1">
      <c r="A504" s="236" t="s">
        <v>967</v>
      </c>
      <c r="B504" s="237" t="s">
        <v>968</v>
      </c>
      <c r="C504" s="238">
        <v>50</v>
      </c>
      <c r="D504" s="238">
        <v>0</v>
      </c>
      <c r="E504" s="254">
        <v>0</v>
      </c>
    </row>
    <row r="505" spans="1:5" ht="17.25" customHeight="1">
      <c r="A505" s="236" t="s">
        <v>969</v>
      </c>
      <c r="B505" s="237" t="s">
        <v>970</v>
      </c>
      <c r="C505" s="238">
        <v>230</v>
      </c>
      <c r="D505" s="238">
        <v>236</v>
      </c>
      <c r="E505" s="254">
        <v>-2.5423728813559308</v>
      </c>
    </row>
    <row r="506" spans="1:5" ht="17.25" customHeight="1">
      <c r="A506" s="236" t="s">
        <v>971</v>
      </c>
      <c r="B506" s="237" t="s">
        <v>972</v>
      </c>
      <c r="C506" s="238">
        <v>54</v>
      </c>
      <c r="D506" s="238">
        <v>0</v>
      </c>
      <c r="E506" s="254">
        <v>0</v>
      </c>
    </row>
    <row r="507" spans="1:5" ht="17.25" customHeight="1">
      <c r="A507" s="233" t="s">
        <v>973</v>
      </c>
      <c r="B507" s="234" t="s">
        <v>974</v>
      </c>
      <c r="C507" s="235">
        <v>3592</v>
      </c>
      <c r="D507" s="235">
        <v>2708</v>
      </c>
      <c r="E507" s="253">
        <v>32.64401772525849</v>
      </c>
    </row>
    <row r="508" spans="1:5" ht="17.25" customHeight="1">
      <c r="A508" s="233" t="s">
        <v>975</v>
      </c>
      <c r="B508" s="234" t="s">
        <v>976</v>
      </c>
      <c r="C508" s="235">
        <v>1039</v>
      </c>
      <c r="D508" s="235">
        <v>722</v>
      </c>
      <c r="E508" s="253">
        <v>43.90581717451522</v>
      </c>
    </row>
    <row r="509" spans="1:5" ht="17.25" customHeight="1">
      <c r="A509" s="236" t="s">
        <v>977</v>
      </c>
      <c r="B509" s="237" t="s">
        <v>978</v>
      </c>
      <c r="C509" s="238">
        <v>205</v>
      </c>
      <c r="D509" s="238">
        <v>516</v>
      </c>
      <c r="E509" s="254">
        <v>-60.27131782945737</v>
      </c>
    </row>
    <row r="510" spans="1:5" ht="17.25" customHeight="1">
      <c r="A510" s="236" t="s">
        <v>979</v>
      </c>
      <c r="B510" s="241" t="s">
        <v>980</v>
      </c>
      <c r="C510" s="238">
        <v>252</v>
      </c>
      <c r="D510" s="238">
        <v>84</v>
      </c>
      <c r="E510" s="254">
        <v>200</v>
      </c>
    </row>
    <row r="511" spans="1:5" ht="17.25" customHeight="1">
      <c r="A511" s="236" t="s">
        <v>981</v>
      </c>
      <c r="B511" s="237" t="s">
        <v>982</v>
      </c>
      <c r="C511" s="238">
        <v>582</v>
      </c>
      <c r="D511" s="238">
        <v>122</v>
      </c>
      <c r="E511" s="254">
        <v>377.0491803278689</v>
      </c>
    </row>
    <row r="512" spans="1:5" ht="17.25" customHeight="1">
      <c r="A512" s="233" t="s">
        <v>983</v>
      </c>
      <c r="B512" s="234" t="s">
        <v>984</v>
      </c>
      <c r="C512" s="235">
        <v>400</v>
      </c>
      <c r="D512" s="235">
        <v>555</v>
      </c>
      <c r="E512" s="253">
        <v>-27.927927927927925</v>
      </c>
    </row>
    <row r="513" spans="1:5" ht="17.25" customHeight="1">
      <c r="A513" s="236" t="s">
        <v>985</v>
      </c>
      <c r="B513" s="237" t="s">
        <v>986</v>
      </c>
      <c r="C513" s="238">
        <v>400</v>
      </c>
      <c r="D513" s="238">
        <v>555</v>
      </c>
      <c r="E513" s="254">
        <v>-27.927927927927925</v>
      </c>
    </row>
    <row r="514" spans="1:5" ht="17.25" customHeight="1">
      <c r="A514" s="233" t="s">
        <v>987</v>
      </c>
      <c r="B514" s="234" t="s">
        <v>988</v>
      </c>
      <c r="C514" s="235">
        <v>2153</v>
      </c>
      <c r="D514" s="235">
        <v>1431</v>
      </c>
      <c r="E514" s="253">
        <v>50.454227812718386</v>
      </c>
    </row>
    <row r="515" spans="1:5" ht="17.25" customHeight="1">
      <c r="A515" s="148" t="s">
        <v>989</v>
      </c>
      <c r="B515" s="239" t="s">
        <v>990</v>
      </c>
      <c r="C515" s="238">
        <v>360</v>
      </c>
      <c r="D515" s="238">
        <v>280</v>
      </c>
      <c r="E515" s="254">
        <v>28.571428571428584</v>
      </c>
    </row>
    <row r="516" spans="1:5" ht="17.25" customHeight="1">
      <c r="A516" s="148" t="s">
        <v>991</v>
      </c>
      <c r="B516" s="239" t="s">
        <v>992</v>
      </c>
      <c r="C516" s="238">
        <v>1793</v>
      </c>
      <c r="D516" s="238">
        <v>1151</v>
      </c>
      <c r="E516" s="254">
        <v>55.77758470894872</v>
      </c>
    </row>
    <row r="517" spans="1:5" ht="17.25" customHeight="1">
      <c r="A517" s="233" t="s">
        <v>993</v>
      </c>
      <c r="B517" s="234" t="s">
        <v>994</v>
      </c>
      <c r="C517" s="235">
        <v>71</v>
      </c>
      <c r="D517" s="235">
        <v>14</v>
      </c>
      <c r="E517" s="253">
        <v>407.1428571428571</v>
      </c>
    </row>
    <row r="518" spans="1:5" ht="17.25" customHeight="1">
      <c r="A518" s="233" t="s">
        <v>995</v>
      </c>
      <c r="B518" s="234" t="s">
        <v>996</v>
      </c>
      <c r="C518" s="235">
        <v>34</v>
      </c>
      <c r="D518" s="235">
        <v>14</v>
      </c>
      <c r="E518" s="253">
        <v>142.85714285714283</v>
      </c>
    </row>
    <row r="519" spans="1:5" ht="17.25" customHeight="1">
      <c r="A519" s="236" t="s">
        <v>997</v>
      </c>
      <c r="B519" s="237" t="s">
        <v>998</v>
      </c>
      <c r="C519" s="238">
        <v>8</v>
      </c>
      <c r="D519" s="238">
        <v>8</v>
      </c>
      <c r="E519" s="254">
        <v>0</v>
      </c>
    </row>
    <row r="520" spans="1:5" ht="17.25" customHeight="1">
      <c r="A520" s="236" t="s">
        <v>999</v>
      </c>
      <c r="B520" s="237" t="s">
        <v>1000</v>
      </c>
      <c r="C520" s="238">
        <v>26</v>
      </c>
      <c r="D520" s="238">
        <v>6</v>
      </c>
      <c r="E520" s="254">
        <v>333.3333333333333</v>
      </c>
    </row>
    <row r="521" spans="1:5" ht="17.25" customHeight="1">
      <c r="A521" s="233" t="s">
        <v>1001</v>
      </c>
      <c r="B521" s="234" t="s">
        <v>1002</v>
      </c>
      <c r="C521" s="235">
        <v>37</v>
      </c>
      <c r="D521" s="235">
        <v>0</v>
      </c>
      <c r="E521" s="253">
        <v>0</v>
      </c>
    </row>
    <row r="522" spans="1:5" ht="17.25" customHeight="1">
      <c r="A522" s="236" t="s">
        <v>1003</v>
      </c>
      <c r="B522" s="237" t="s">
        <v>1004</v>
      </c>
      <c r="C522" s="238">
        <v>37</v>
      </c>
      <c r="D522" s="238">
        <v>0</v>
      </c>
      <c r="E522" s="254">
        <v>0</v>
      </c>
    </row>
    <row r="523" spans="1:5" ht="17.25" customHeight="1">
      <c r="A523" s="360" t="s">
        <v>1005</v>
      </c>
      <c r="B523" s="361" t="s">
        <v>1006</v>
      </c>
      <c r="C523" s="235">
        <v>18287</v>
      </c>
      <c r="D523" s="235">
        <v>9702</v>
      </c>
      <c r="E523" s="253">
        <v>88.48690991548133</v>
      </c>
    </row>
    <row r="524" spans="1:5" ht="17.25" customHeight="1">
      <c r="A524" s="233" t="s">
        <v>1007</v>
      </c>
      <c r="B524" s="234" t="s">
        <v>1008</v>
      </c>
      <c r="C524" s="235">
        <v>4198</v>
      </c>
      <c r="D524" s="235">
        <v>2899</v>
      </c>
      <c r="E524" s="253">
        <v>44.808554674025544</v>
      </c>
    </row>
    <row r="525" spans="1:5" ht="17.25" customHeight="1">
      <c r="A525" s="236" t="s">
        <v>1009</v>
      </c>
      <c r="B525" s="237" t="s">
        <v>67</v>
      </c>
      <c r="C525" s="238">
        <v>777</v>
      </c>
      <c r="D525" s="238">
        <v>695</v>
      </c>
      <c r="E525" s="254">
        <v>11.798561151079127</v>
      </c>
    </row>
    <row r="526" spans="1:5" ht="17.25" customHeight="1">
      <c r="A526" s="244" t="s">
        <v>1010</v>
      </c>
      <c r="B526" s="245" t="s">
        <v>1011</v>
      </c>
      <c r="C526" s="238">
        <v>27</v>
      </c>
      <c r="D526" s="238">
        <v>8</v>
      </c>
      <c r="E526" s="254">
        <v>237.5</v>
      </c>
    </row>
    <row r="527" spans="1:5" ht="17.25" customHeight="1">
      <c r="A527" s="244" t="s">
        <v>1012</v>
      </c>
      <c r="B527" s="245" t="s">
        <v>1013</v>
      </c>
      <c r="C527" s="238">
        <v>17</v>
      </c>
      <c r="D527" s="238">
        <v>0</v>
      </c>
      <c r="E527" s="254">
        <v>0</v>
      </c>
    </row>
    <row r="528" spans="1:5" ht="17.25" customHeight="1">
      <c r="A528" s="244" t="s">
        <v>1014</v>
      </c>
      <c r="B528" s="245" t="s">
        <v>101</v>
      </c>
      <c r="C528" s="238">
        <v>2679</v>
      </c>
      <c r="D528" s="238">
        <v>0</v>
      </c>
      <c r="E528" s="254">
        <v>0</v>
      </c>
    </row>
    <row r="529" spans="1:5" ht="17.25" customHeight="1">
      <c r="A529" s="244" t="s">
        <v>1015</v>
      </c>
      <c r="B529" s="245" t="s">
        <v>1016</v>
      </c>
      <c r="C529" s="238">
        <v>698</v>
      </c>
      <c r="D529" s="238">
        <v>2196</v>
      </c>
      <c r="E529" s="254">
        <v>-68.21493624772313</v>
      </c>
    </row>
    <row r="530" spans="1:5" ht="17.25" customHeight="1">
      <c r="A530" s="246" t="s">
        <v>1017</v>
      </c>
      <c r="B530" s="247" t="s">
        <v>1018</v>
      </c>
      <c r="C530" s="235">
        <v>2011</v>
      </c>
      <c r="D530" s="235">
        <v>1108</v>
      </c>
      <c r="E530" s="253">
        <v>81.49819494584838</v>
      </c>
    </row>
    <row r="531" spans="1:5" ht="17.25" customHeight="1">
      <c r="A531" s="244" t="s">
        <v>1019</v>
      </c>
      <c r="B531" s="245" t="s">
        <v>67</v>
      </c>
      <c r="C531" s="238">
        <v>526</v>
      </c>
      <c r="D531" s="238">
        <v>1108</v>
      </c>
      <c r="E531" s="254">
        <v>-52.52707581227437</v>
      </c>
    </row>
    <row r="532" spans="1:5" ht="17.25" customHeight="1">
      <c r="A532" s="244" t="s">
        <v>1020</v>
      </c>
      <c r="B532" s="245" t="s">
        <v>93</v>
      </c>
      <c r="C532" s="238">
        <v>40</v>
      </c>
      <c r="D532" s="238">
        <v>0</v>
      </c>
      <c r="E532" s="254">
        <v>0</v>
      </c>
    </row>
    <row r="533" spans="1:5" ht="17.25" customHeight="1">
      <c r="A533" s="244" t="s">
        <v>1021</v>
      </c>
      <c r="B533" s="245" t="s">
        <v>1022</v>
      </c>
      <c r="C533" s="238">
        <v>699</v>
      </c>
      <c r="D533" s="238">
        <v>0</v>
      </c>
      <c r="E533" s="254">
        <v>0</v>
      </c>
    </row>
    <row r="534" spans="1:5" ht="17.25" customHeight="1">
      <c r="A534" s="244" t="s">
        <v>1023</v>
      </c>
      <c r="B534" s="245" t="s">
        <v>1024</v>
      </c>
      <c r="C534" s="238">
        <v>746</v>
      </c>
      <c r="D534" s="238">
        <v>0</v>
      </c>
      <c r="E534" s="254">
        <v>0</v>
      </c>
    </row>
    <row r="535" spans="1:5" ht="17.25" customHeight="1">
      <c r="A535" s="246" t="s">
        <v>1025</v>
      </c>
      <c r="B535" s="247" t="s">
        <v>1026</v>
      </c>
      <c r="C535" s="235">
        <v>23</v>
      </c>
      <c r="D535" s="235">
        <v>0</v>
      </c>
      <c r="E535" s="253">
        <v>0</v>
      </c>
    </row>
    <row r="536" spans="1:5" ht="17.25" customHeight="1">
      <c r="A536" s="244" t="s">
        <v>1027</v>
      </c>
      <c r="B536" s="245" t="s">
        <v>1028</v>
      </c>
      <c r="C536" s="238">
        <v>21</v>
      </c>
      <c r="D536" s="238">
        <v>0</v>
      </c>
      <c r="E536" s="254">
        <v>0</v>
      </c>
    </row>
    <row r="537" spans="1:5" ht="17.25" customHeight="1">
      <c r="A537" s="244" t="s">
        <v>1029</v>
      </c>
      <c r="B537" s="245" t="s">
        <v>1030</v>
      </c>
      <c r="C537" s="238">
        <v>2</v>
      </c>
      <c r="D537" s="238">
        <v>0</v>
      </c>
      <c r="E537" s="254">
        <v>0</v>
      </c>
    </row>
    <row r="538" spans="1:5" ht="17.25" customHeight="1">
      <c r="A538" s="246" t="s">
        <v>1031</v>
      </c>
      <c r="B538" s="247" t="s">
        <v>1032</v>
      </c>
      <c r="C538" s="235">
        <v>17</v>
      </c>
      <c r="D538" s="235">
        <v>30</v>
      </c>
      <c r="E538" s="253">
        <v>-43.333333333333336</v>
      </c>
    </row>
    <row r="539" spans="1:5" ht="17.25" customHeight="1">
      <c r="A539" s="244" t="s">
        <v>1033</v>
      </c>
      <c r="B539" s="245" t="s">
        <v>1034</v>
      </c>
      <c r="C539" s="238">
        <v>17</v>
      </c>
      <c r="D539" s="238">
        <v>30</v>
      </c>
      <c r="E539" s="254">
        <v>-43.333333333333336</v>
      </c>
    </row>
    <row r="540" spans="1:5" ht="17.25" customHeight="1">
      <c r="A540" s="246" t="s">
        <v>1035</v>
      </c>
      <c r="B540" s="247" t="s">
        <v>1036</v>
      </c>
      <c r="C540" s="235">
        <v>1754</v>
      </c>
      <c r="D540" s="235">
        <v>5481</v>
      </c>
      <c r="E540" s="253">
        <v>-67.99854041233351</v>
      </c>
    </row>
    <row r="541" spans="1:5" ht="17.25" customHeight="1">
      <c r="A541" s="244" t="s">
        <v>1037</v>
      </c>
      <c r="B541" s="245" t="s">
        <v>1038</v>
      </c>
      <c r="C541" s="238">
        <v>1754</v>
      </c>
      <c r="D541" s="238">
        <v>5481</v>
      </c>
      <c r="E541" s="254">
        <v>-67.99854041233351</v>
      </c>
    </row>
    <row r="542" spans="1:5" ht="17.25" customHeight="1">
      <c r="A542" s="246" t="s">
        <v>1039</v>
      </c>
      <c r="B542" s="247" t="s">
        <v>1040</v>
      </c>
      <c r="C542" s="235">
        <v>10284</v>
      </c>
      <c r="D542" s="235">
        <v>184</v>
      </c>
      <c r="E542" s="253">
        <v>5489.130434782609</v>
      </c>
    </row>
    <row r="543" spans="1:5" ht="17.25" customHeight="1">
      <c r="A543" s="244" t="s">
        <v>1041</v>
      </c>
      <c r="B543" s="245" t="s">
        <v>1042</v>
      </c>
      <c r="C543" s="238">
        <v>0</v>
      </c>
      <c r="D543" s="238">
        <v>83</v>
      </c>
      <c r="E543" s="254">
        <v>-100</v>
      </c>
    </row>
    <row r="544" spans="1:5" ht="17.25" customHeight="1">
      <c r="A544" s="244" t="s">
        <v>1043</v>
      </c>
      <c r="B544" s="245" t="s">
        <v>1044</v>
      </c>
      <c r="C544" s="238">
        <v>537</v>
      </c>
      <c r="D544" s="238">
        <v>101</v>
      </c>
      <c r="E544" s="254">
        <v>431.6831683168317</v>
      </c>
    </row>
    <row r="545" spans="1:5" ht="17.25" customHeight="1">
      <c r="A545" s="244" t="s">
        <v>1045</v>
      </c>
      <c r="B545" s="245" t="s">
        <v>1046</v>
      </c>
      <c r="C545" s="238">
        <v>9158</v>
      </c>
      <c r="D545" s="238">
        <v>0</v>
      </c>
      <c r="E545" s="254">
        <v>0</v>
      </c>
    </row>
    <row r="546" spans="1:5" ht="17.25" customHeight="1">
      <c r="A546" s="244" t="s">
        <v>1047</v>
      </c>
      <c r="B546" s="245" t="s">
        <v>1048</v>
      </c>
      <c r="C546" s="238">
        <v>589</v>
      </c>
      <c r="D546" s="238">
        <v>0</v>
      </c>
      <c r="E546" s="254">
        <v>0</v>
      </c>
    </row>
    <row r="547" spans="1:5" ht="17.25" customHeight="1">
      <c r="A547" s="246" t="s">
        <v>1049</v>
      </c>
      <c r="B547" s="247" t="s">
        <v>938</v>
      </c>
      <c r="C547" s="235">
        <v>111</v>
      </c>
      <c r="D547" s="235">
        <v>1162</v>
      </c>
      <c r="E547" s="253">
        <v>-90.44750430292599</v>
      </c>
    </row>
    <row r="548" spans="1:5" ht="17.25" customHeight="1">
      <c r="A548" s="246" t="s">
        <v>1050</v>
      </c>
      <c r="B548" s="247" t="s">
        <v>938</v>
      </c>
      <c r="C548" s="235">
        <v>111</v>
      </c>
      <c r="D548" s="235">
        <v>1162</v>
      </c>
      <c r="E548" s="253">
        <v>-90.44750430292599</v>
      </c>
    </row>
    <row r="549" spans="1:5" ht="17.25" customHeight="1">
      <c r="A549" s="244" t="s">
        <v>1051</v>
      </c>
      <c r="B549" s="245" t="s">
        <v>938</v>
      </c>
      <c r="C549" s="238">
        <v>111</v>
      </c>
      <c r="D549" s="238">
        <v>1162</v>
      </c>
      <c r="E549" s="254">
        <v>-90.44750430292599</v>
      </c>
    </row>
    <row r="550" spans="1:5" ht="17.25" customHeight="1">
      <c r="A550" s="246" t="s">
        <v>1052</v>
      </c>
      <c r="B550" s="247" t="s">
        <v>1053</v>
      </c>
      <c r="C550" s="235">
        <v>19691</v>
      </c>
      <c r="D550" s="235">
        <v>16948</v>
      </c>
      <c r="E550" s="253">
        <v>16.18480056643851</v>
      </c>
    </row>
    <row r="551" spans="1:5" ht="17.25" customHeight="1">
      <c r="A551" s="246" t="s">
        <v>1054</v>
      </c>
      <c r="B551" s="247" t="s">
        <v>1055</v>
      </c>
      <c r="C551" s="235">
        <v>19691</v>
      </c>
      <c r="D551" s="235">
        <v>16948</v>
      </c>
      <c r="E551" s="253">
        <v>16.18480056643851</v>
      </c>
    </row>
    <row r="552" spans="1:5" ht="17.25" customHeight="1">
      <c r="A552" s="244" t="s">
        <v>1056</v>
      </c>
      <c r="B552" s="245" t="s">
        <v>1057</v>
      </c>
      <c r="C552" s="238">
        <v>19691</v>
      </c>
      <c r="D552" s="238">
        <v>16948</v>
      </c>
      <c r="E552" s="254">
        <v>16.18480056643851</v>
      </c>
    </row>
    <row r="553" spans="1:5" ht="17.25" customHeight="1">
      <c r="A553" s="246" t="s">
        <v>1058</v>
      </c>
      <c r="B553" s="247" t="s">
        <v>1059</v>
      </c>
      <c r="C553" s="235">
        <v>105</v>
      </c>
      <c r="D553" s="235">
        <v>79</v>
      </c>
      <c r="E553" s="253">
        <v>32.91139240506328</v>
      </c>
    </row>
    <row r="554" spans="1:5" ht="17.25" customHeight="1">
      <c r="A554" s="244" t="s">
        <v>1060</v>
      </c>
      <c r="B554" s="245" t="s">
        <v>1061</v>
      </c>
      <c r="C554" s="238">
        <v>105</v>
      </c>
      <c r="D554" s="238">
        <v>79</v>
      </c>
      <c r="E554" s="254">
        <v>32.91139240506328</v>
      </c>
    </row>
  </sheetData>
  <sheetProtection/>
  <mergeCells count="1">
    <mergeCell ref="A1:E1"/>
  </mergeCells>
  <printOptions/>
  <pageMargins left="0.75" right="0.35" top="0.94" bottom="0.75" header="0.51" footer="0.51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showZeros="0" view="pageBreakPreview" zoomScale="85" zoomScaleNormal="85" zoomScaleSheetLayoutView="85" workbookViewId="0" topLeftCell="A22">
      <selection activeCell="K38" sqref="K38"/>
    </sheetView>
  </sheetViews>
  <sheetFormatPr defaultColWidth="9.00390625" defaultRowHeight="14.25"/>
  <cols>
    <col min="1" max="1" width="8.125" style="31" customWidth="1"/>
    <col min="2" max="2" width="40.875" style="32" customWidth="1"/>
    <col min="3" max="3" width="8.125" style="31" customWidth="1"/>
    <col min="4" max="4" width="7.50390625" style="33" customWidth="1"/>
    <col min="5" max="5" width="7.25390625" style="33" customWidth="1"/>
    <col min="6" max="6" width="7.375" style="33" customWidth="1"/>
    <col min="7" max="7" width="7.25390625" style="33" customWidth="1"/>
    <col min="8" max="8" width="7.625" style="33" customWidth="1"/>
    <col min="9" max="10" width="7.25390625" style="33" customWidth="1"/>
    <col min="11" max="11" width="10.875" style="33" customWidth="1"/>
    <col min="12" max="16384" width="9.00390625" style="31" customWidth="1"/>
  </cols>
  <sheetData>
    <row r="1" ht="43.5" customHeight="1">
      <c r="A1" s="34"/>
    </row>
    <row r="2" spans="1:11" s="27" customFormat="1" ht="36" customHeight="1">
      <c r="A2" s="35" t="s">
        <v>2119</v>
      </c>
      <c r="B2" s="36"/>
      <c r="C2" s="35"/>
      <c r="D2" s="35"/>
      <c r="E2" s="35"/>
      <c r="F2" s="35"/>
      <c r="G2" s="35"/>
      <c r="H2" s="35"/>
      <c r="I2" s="35"/>
      <c r="J2" s="35"/>
      <c r="K2" s="35"/>
    </row>
    <row r="3" ht="19.5" customHeight="1">
      <c r="K3" s="59"/>
    </row>
    <row r="4" spans="1:11" ht="19.5" customHeight="1">
      <c r="A4" s="37"/>
      <c r="B4" s="37"/>
      <c r="C4" s="38"/>
      <c r="D4" s="39"/>
      <c r="E4" s="39"/>
      <c r="F4" s="39"/>
      <c r="G4" s="39"/>
      <c r="H4" s="39"/>
      <c r="I4" s="39"/>
      <c r="J4" s="39"/>
      <c r="K4" s="60" t="s">
        <v>34</v>
      </c>
    </row>
    <row r="5" spans="1:11" s="28" customFormat="1" ht="19.5" customHeight="1">
      <c r="A5" s="40" t="s">
        <v>60</v>
      </c>
      <c r="B5" s="41" t="s">
        <v>1834</v>
      </c>
      <c r="C5" s="42" t="s">
        <v>2064</v>
      </c>
      <c r="D5" s="42"/>
      <c r="E5" s="42"/>
      <c r="F5" s="42"/>
      <c r="G5" s="42" t="s">
        <v>2120</v>
      </c>
      <c r="H5" s="42"/>
      <c r="I5" s="42"/>
      <c r="J5" s="42"/>
      <c r="K5" s="40" t="s">
        <v>2089</v>
      </c>
    </row>
    <row r="6" spans="1:11" s="28" customFormat="1" ht="22.5" customHeight="1">
      <c r="A6" s="43"/>
      <c r="B6" s="44"/>
      <c r="C6" s="41" t="s">
        <v>1337</v>
      </c>
      <c r="D6" s="40" t="s">
        <v>2121</v>
      </c>
      <c r="E6" s="40" t="s">
        <v>2122</v>
      </c>
      <c r="F6" s="40" t="s">
        <v>2123</v>
      </c>
      <c r="G6" s="41" t="s">
        <v>1337</v>
      </c>
      <c r="H6" s="40" t="s">
        <v>2121</v>
      </c>
      <c r="I6" s="40" t="s">
        <v>2122</v>
      </c>
      <c r="J6" s="40" t="s">
        <v>2123</v>
      </c>
      <c r="K6" s="43"/>
    </row>
    <row r="7" spans="1:11" s="28" customFormat="1" ht="22.5" customHeight="1">
      <c r="A7" s="45"/>
      <c r="B7" s="46"/>
      <c r="C7" s="46"/>
      <c r="D7" s="45"/>
      <c r="E7" s="45"/>
      <c r="F7" s="45"/>
      <c r="G7" s="46"/>
      <c r="H7" s="45"/>
      <c r="I7" s="45"/>
      <c r="J7" s="45"/>
      <c r="K7" s="45"/>
    </row>
    <row r="8" spans="1:11" s="29" customFormat="1" ht="22.5" customHeight="1">
      <c r="A8" s="47">
        <v>223</v>
      </c>
      <c r="B8" s="47" t="s">
        <v>2124</v>
      </c>
      <c r="C8" s="48">
        <f aca="true" t="shared" si="0" ref="C8:C33">SUM(D8:F8)</f>
        <v>0</v>
      </c>
      <c r="D8" s="49">
        <f aca="true" t="shared" si="1" ref="D8:F8">D9+D19+D28+D30+D34</f>
        <v>0</v>
      </c>
      <c r="E8" s="49">
        <f t="shared" si="1"/>
        <v>0</v>
      </c>
      <c r="F8" s="48">
        <f t="shared" si="1"/>
        <v>0</v>
      </c>
      <c r="G8" s="48">
        <f aca="true" t="shared" si="2" ref="G8:G33">SUM(H8:J8)</f>
        <v>805</v>
      </c>
      <c r="H8" s="48">
        <f aca="true" t="shared" si="3" ref="H8:J8">H9+H19+H28+H30+H34</f>
        <v>0</v>
      </c>
      <c r="I8" s="48">
        <f t="shared" si="3"/>
        <v>0</v>
      </c>
      <c r="J8" s="48">
        <f t="shared" si="3"/>
        <v>805</v>
      </c>
      <c r="K8" s="61">
        <f>_xlfn.IFERROR(ROUND((G8)/C8*100,1),0)</f>
        <v>0</v>
      </c>
    </row>
    <row r="9" spans="1:11" s="29" customFormat="1" ht="22.5" customHeight="1">
      <c r="A9" s="47" t="s">
        <v>2125</v>
      </c>
      <c r="B9" s="47" t="s">
        <v>2126</v>
      </c>
      <c r="C9" s="49">
        <f t="shared" si="0"/>
        <v>0</v>
      </c>
      <c r="D9" s="49">
        <f aca="true" t="shared" si="4" ref="D9:F9">SUM(D10:D18)</f>
        <v>0</v>
      </c>
      <c r="E9" s="49">
        <f t="shared" si="4"/>
        <v>0</v>
      </c>
      <c r="F9" s="49">
        <f t="shared" si="4"/>
        <v>0</v>
      </c>
      <c r="G9" s="48">
        <f t="shared" si="2"/>
        <v>0</v>
      </c>
      <c r="H9" s="48">
        <f aca="true" t="shared" si="5" ref="H9:J9">SUM(H10:H18)</f>
        <v>0</v>
      </c>
      <c r="I9" s="48">
        <f t="shared" si="5"/>
        <v>0</v>
      </c>
      <c r="J9" s="48">
        <f t="shared" si="5"/>
        <v>0</v>
      </c>
      <c r="K9" s="61">
        <f aca="true" t="shared" si="6" ref="K9:K42">_xlfn.IFERROR(ROUND((G9)/C9*100,1),0)</f>
        <v>0</v>
      </c>
    </row>
    <row r="10" spans="1:11" s="28" customFormat="1" ht="22.5" customHeight="1">
      <c r="A10" s="50" t="s">
        <v>2127</v>
      </c>
      <c r="B10" s="50" t="s">
        <v>2128</v>
      </c>
      <c r="C10" s="49">
        <f t="shared" si="0"/>
        <v>0</v>
      </c>
      <c r="D10" s="51"/>
      <c r="E10" s="51"/>
      <c r="F10" s="51"/>
      <c r="G10" s="48">
        <f t="shared" si="2"/>
        <v>0</v>
      </c>
      <c r="H10" s="52"/>
      <c r="I10" s="52"/>
      <c r="J10" s="52"/>
      <c r="K10" s="61">
        <f t="shared" si="6"/>
        <v>0</v>
      </c>
    </row>
    <row r="11" spans="1:11" s="28" customFormat="1" ht="22.5" customHeight="1">
      <c r="A11" s="50" t="s">
        <v>2129</v>
      </c>
      <c r="B11" s="50" t="s">
        <v>2130</v>
      </c>
      <c r="C11" s="49">
        <f t="shared" si="0"/>
        <v>0</v>
      </c>
      <c r="D11" s="51"/>
      <c r="E11" s="51"/>
      <c r="F11" s="51"/>
      <c r="G11" s="48">
        <f t="shared" si="2"/>
        <v>0</v>
      </c>
      <c r="H11" s="52"/>
      <c r="I11" s="52"/>
      <c r="J11" s="52"/>
      <c r="K11" s="61">
        <f t="shared" si="6"/>
        <v>0</v>
      </c>
    </row>
    <row r="12" spans="1:11" s="28" customFormat="1" ht="22.5" customHeight="1">
      <c r="A12" s="50" t="s">
        <v>2131</v>
      </c>
      <c r="B12" s="50" t="s">
        <v>2132</v>
      </c>
      <c r="C12" s="49">
        <f t="shared" si="0"/>
        <v>0</v>
      </c>
      <c r="D12" s="51"/>
      <c r="E12" s="51"/>
      <c r="F12" s="51"/>
      <c r="G12" s="48">
        <f t="shared" si="2"/>
        <v>0</v>
      </c>
      <c r="H12" s="52"/>
      <c r="I12" s="52"/>
      <c r="J12" s="52"/>
      <c r="K12" s="61">
        <f t="shared" si="6"/>
        <v>0</v>
      </c>
    </row>
    <row r="13" spans="1:11" s="28" customFormat="1" ht="22.5" customHeight="1">
      <c r="A13" s="50" t="s">
        <v>2133</v>
      </c>
      <c r="B13" s="50" t="s">
        <v>2134</v>
      </c>
      <c r="C13" s="49">
        <f t="shared" si="0"/>
        <v>0</v>
      </c>
      <c r="D13" s="51"/>
      <c r="E13" s="51"/>
      <c r="F13" s="51"/>
      <c r="G13" s="48">
        <f t="shared" si="2"/>
        <v>0</v>
      </c>
      <c r="H13" s="52"/>
      <c r="I13" s="52"/>
      <c r="J13" s="52"/>
      <c r="K13" s="61">
        <f t="shared" si="6"/>
        <v>0</v>
      </c>
    </row>
    <row r="14" spans="1:11" s="28" customFormat="1" ht="22.5" customHeight="1">
      <c r="A14" s="50" t="s">
        <v>2135</v>
      </c>
      <c r="B14" s="50" t="s">
        <v>2136</v>
      </c>
      <c r="C14" s="49">
        <f t="shared" si="0"/>
        <v>0</v>
      </c>
      <c r="D14" s="51"/>
      <c r="E14" s="51"/>
      <c r="F14" s="51"/>
      <c r="G14" s="48">
        <f t="shared" si="2"/>
        <v>0</v>
      </c>
      <c r="H14" s="52"/>
      <c r="I14" s="52"/>
      <c r="J14" s="52"/>
      <c r="K14" s="61">
        <f t="shared" si="6"/>
        <v>0</v>
      </c>
    </row>
    <row r="15" spans="1:11" s="28" customFormat="1" ht="22.5" customHeight="1">
      <c r="A15" s="50" t="s">
        <v>2137</v>
      </c>
      <c r="B15" s="50" t="s">
        <v>2138</v>
      </c>
      <c r="C15" s="49">
        <f t="shared" si="0"/>
        <v>0</v>
      </c>
      <c r="D15" s="51"/>
      <c r="E15" s="51"/>
      <c r="F15" s="51"/>
      <c r="G15" s="48">
        <f t="shared" si="2"/>
        <v>0</v>
      </c>
      <c r="H15" s="52"/>
      <c r="I15" s="52"/>
      <c r="J15" s="52"/>
      <c r="K15" s="61">
        <f t="shared" si="6"/>
        <v>0</v>
      </c>
    </row>
    <row r="16" spans="1:11" s="28" customFormat="1" ht="22.5" customHeight="1">
      <c r="A16" s="50" t="s">
        <v>2139</v>
      </c>
      <c r="B16" s="50" t="s">
        <v>2140</v>
      </c>
      <c r="C16" s="49">
        <f t="shared" si="0"/>
        <v>0</v>
      </c>
      <c r="D16" s="51"/>
      <c r="E16" s="51"/>
      <c r="F16" s="51"/>
      <c r="G16" s="48">
        <f t="shared" si="2"/>
        <v>0</v>
      </c>
      <c r="H16" s="52"/>
      <c r="I16" s="52"/>
      <c r="J16" s="52"/>
      <c r="K16" s="61">
        <f t="shared" si="6"/>
        <v>0</v>
      </c>
    </row>
    <row r="17" spans="1:11" s="28" customFormat="1" ht="22.5" customHeight="1">
      <c r="A17" s="50" t="s">
        <v>2141</v>
      </c>
      <c r="B17" s="50" t="s">
        <v>2142</v>
      </c>
      <c r="C17" s="49">
        <f t="shared" si="0"/>
        <v>0</v>
      </c>
      <c r="D17" s="51"/>
      <c r="E17" s="51"/>
      <c r="F17" s="51"/>
      <c r="G17" s="48">
        <f t="shared" si="2"/>
        <v>0</v>
      </c>
      <c r="H17" s="52"/>
      <c r="I17" s="52"/>
      <c r="J17" s="52"/>
      <c r="K17" s="61">
        <f t="shared" si="6"/>
        <v>0</v>
      </c>
    </row>
    <row r="18" spans="1:11" s="28" customFormat="1" ht="22.5" customHeight="1">
      <c r="A18" s="50" t="s">
        <v>2143</v>
      </c>
      <c r="B18" s="50" t="s">
        <v>2144</v>
      </c>
      <c r="C18" s="49">
        <f t="shared" si="0"/>
        <v>0</v>
      </c>
      <c r="D18" s="51"/>
      <c r="E18" s="51"/>
      <c r="F18" s="51"/>
      <c r="G18" s="48">
        <f t="shared" si="2"/>
        <v>0</v>
      </c>
      <c r="H18" s="52"/>
      <c r="I18" s="52"/>
      <c r="J18" s="52"/>
      <c r="K18" s="61">
        <f t="shared" si="6"/>
        <v>0</v>
      </c>
    </row>
    <row r="19" spans="1:11" s="30" customFormat="1" ht="22.5" customHeight="1">
      <c r="A19" s="47">
        <v>22302</v>
      </c>
      <c r="B19" s="47" t="s">
        <v>2145</v>
      </c>
      <c r="C19" s="49">
        <f t="shared" si="0"/>
        <v>0</v>
      </c>
      <c r="D19" s="49">
        <f aca="true" t="shared" si="7" ref="D19:F19">SUM(D20:D27)</f>
        <v>0</v>
      </c>
      <c r="E19" s="49">
        <f t="shared" si="7"/>
        <v>0</v>
      </c>
      <c r="F19" s="49">
        <f t="shared" si="7"/>
        <v>0</v>
      </c>
      <c r="G19" s="48">
        <f t="shared" si="2"/>
        <v>0</v>
      </c>
      <c r="H19" s="48">
        <f aca="true" t="shared" si="8" ref="H19:J19">SUM(H20:H27)</f>
        <v>0</v>
      </c>
      <c r="I19" s="48">
        <f t="shared" si="8"/>
        <v>0</v>
      </c>
      <c r="J19" s="48">
        <f t="shared" si="8"/>
        <v>0</v>
      </c>
      <c r="K19" s="61">
        <f t="shared" si="6"/>
        <v>0</v>
      </c>
    </row>
    <row r="20" spans="1:11" s="28" customFormat="1" ht="22.5" customHeight="1">
      <c r="A20" s="50">
        <v>2230201</v>
      </c>
      <c r="B20" s="50" t="s">
        <v>2146</v>
      </c>
      <c r="C20" s="49">
        <f t="shared" si="0"/>
        <v>0</v>
      </c>
      <c r="D20" s="51"/>
      <c r="E20" s="51"/>
      <c r="F20" s="51"/>
      <c r="G20" s="48">
        <f t="shared" si="2"/>
        <v>0</v>
      </c>
      <c r="H20" s="52"/>
      <c r="I20" s="52"/>
      <c r="J20" s="52"/>
      <c r="K20" s="61">
        <f t="shared" si="6"/>
        <v>0</v>
      </c>
    </row>
    <row r="21" spans="1:11" s="28" customFormat="1" ht="22.5" customHeight="1">
      <c r="A21" s="50">
        <v>2230202</v>
      </c>
      <c r="B21" s="50" t="s">
        <v>2147</v>
      </c>
      <c r="C21" s="49">
        <f t="shared" si="0"/>
        <v>0</v>
      </c>
      <c r="D21" s="51"/>
      <c r="E21" s="51"/>
      <c r="F21" s="51"/>
      <c r="G21" s="48">
        <f t="shared" si="2"/>
        <v>0</v>
      </c>
      <c r="H21" s="52"/>
      <c r="I21" s="52"/>
      <c r="J21" s="52"/>
      <c r="K21" s="61">
        <f t="shared" si="6"/>
        <v>0</v>
      </c>
    </row>
    <row r="22" spans="1:11" s="28" customFormat="1" ht="22.5" customHeight="1">
      <c r="A22" s="50">
        <v>2230203</v>
      </c>
      <c r="B22" s="50" t="s">
        <v>2148</v>
      </c>
      <c r="C22" s="49">
        <f t="shared" si="0"/>
        <v>0</v>
      </c>
      <c r="D22" s="51"/>
      <c r="E22" s="51"/>
      <c r="F22" s="51"/>
      <c r="G22" s="48">
        <f t="shared" si="2"/>
        <v>0</v>
      </c>
      <c r="H22" s="52"/>
      <c r="I22" s="52"/>
      <c r="J22" s="52"/>
      <c r="K22" s="61">
        <f t="shared" si="6"/>
        <v>0</v>
      </c>
    </row>
    <row r="23" spans="1:11" s="28" customFormat="1" ht="22.5" customHeight="1">
      <c r="A23" s="50" t="s">
        <v>2149</v>
      </c>
      <c r="B23" s="50" t="s">
        <v>2150</v>
      </c>
      <c r="C23" s="49">
        <f t="shared" si="0"/>
        <v>0</v>
      </c>
      <c r="D23" s="51"/>
      <c r="E23" s="51"/>
      <c r="F23" s="51"/>
      <c r="G23" s="48">
        <f t="shared" si="2"/>
        <v>0</v>
      </c>
      <c r="H23" s="52"/>
      <c r="I23" s="52"/>
      <c r="J23" s="52"/>
      <c r="K23" s="61">
        <f t="shared" si="6"/>
        <v>0</v>
      </c>
    </row>
    <row r="24" spans="1:11" s="28" customFormat="1" ht="22.5" customHeight="1">
      <c r="A24" s="50" t="s">
        <v>2151</v>
      </c>
      <c r="B24" s="50" t="s">
        <v>2152</v>
      </c>
      <c r="C24" s="49">
        <f t="shared" si="0"/>
        <v>0</v>
      </c>
      <c r="D24" s="51"/>
      <c r="E24" s="51"/>
      <c r="F24" s="51"/>
      <c r="G24" s="48">
        <f t="shared" si="2"/>
        <v>0</v>
      </c>
      <c r="H24" s="52"/>
      <c r="I24" s="52"/>
      <c r="J24" s="52"/>
      <c r="K24" s="61">
        <f t="shared" si="6"/>
        <v>0</v>
      </c>
    </row>
    <row r="25" spans="1:11" s="28" customFormat="1" ht="22.5" customHeight="1">
      <c r="A25" s="50" t="s">
        <v>2153</v>
      </c>
      <c r="B25" s="50" t="s">
        <v>2154</v>
      </c>
      <c r="C25" s="49">
        <f t="shared" si="0"/>
        <v>0</v>
      </c>
      <c r="D25" s="51"/>
      <c r="E25" s="51"/>
      <c r="F25" s="51"/>
      <c r="G25" s="48">
        <f t="shared" si="2"/>
        <v>0</v>
      </c>
      <c r="H25" s="52"/>
      <c r="I25" s="52"/>
      <c r="J25" s="52"/>
      <c r="K25" s="61">
        <f t="shared" si="6"/>
        <v>0</v>
      </c>
    </row>
    <row r="26" spans="1:11" s="28" customFormat="1" ht="22.5" customHeight="1">
      <c r="A26" s="50" t="s">
        <v>2155</v>
      </c>
      <c r="B26" s="50" t="s">
        <v>2156</v>
      </c>
      <c r="C26" s="49">
        <f t="shared" si="0"/>
        <v>0</v>
      </c>
      <c r="D26" s="51"/>
      <c r="E26" s="51"/>
      <c r="F26" s="51"/>
      <c r="G26" s="48">
        <f t="shared" si="2"/>
        <v>0</v>
      </c>
      <c r="H26" s="52"/>
      <c r="I26" s="52"/>
      <c r="J26" s="52"/>
      <c r="K26" s="61">
        <f t="shared" si="6"/>
        <v>0</v>
      </c>
    </row>
    <row r="27" spans="1:11" s="28" customFormat="1" ht="22.5" customHeight="1">
      <c r="A27" s="50" t="s">
        <v>2157</v>
      </c>
      <c r="B27" s="50" t="s">
        <v>2158</v>
      </c>
      <c r="C27" s="49">
        <f t="shared" si="0"/>
        <v>0</v>
      </c>
      <c r="D27" s="51"/>
      <c r="E27" s="51"/>
      <c r="F27" s="51"/>
      <c r="G27" s="48">
        <f t="shared" si="2"/>
        <v>0</v>
      </c>
      <c r="H27" s="52"/>
      <c r="I27" s="52"/>
      <c r="J27" s="52"/>
      <c r="K27" s="61">
        <f t="shared" si="6"/>
        <v>0</v>
      </c>
    </row>
    <row r="28" spans="1:11" s="30" customFormat="1" ht="22.5" customHeight="1">
      <c r="A28" s="47">
        <v>22303</v>
      </c>
      <c r="B28" s="47" t="s">
        <v>2159</v>
      </c>
      <c r="C28" s="49">
        <f t="shared" si="0"/>
        <v>0</v>
      </c>
      <c r="D28" s="49">
        <f aca="true" t="shared" si="9" ref="D28:F28">SUM(D29)</f>
        <v>0</v>
      </c>
      <c r="E28" s="49">
        <f t="shared" si="9"/>
        <v>0</v>
      </c>
      <c r="F28" s="49">
        <f t="shared" si="9"/>
        <v>0</v>
      </c>
      <c r="G28" s="48">
        <f t="shared" si="2"/>
        <v>0</v>
      </c>
      <c r="H28" s="48">
        <f aca="true" t="shared" si="10" ref="H28:J28">SUM(H29)</f>
        <v>0</v>
      </c>
      <c r="I28" s="48">
        <f t="shared" si="10"/>
        <v>0</v>
      </c>
      <c r="J28" s="48">
        <f t="shared" si="10"/>
        <v>0</v>
      </c>
      <c r="K28" s="61">
        <f t="shared" si="6"/>
        <v>0</v>
      </c>
    </row>
    <row r="29" spans="1:11" s="28" customFormat="1" ht="22.5" customHeight="1">
      <c r="A29" s="50">
        <v>2230301</v>
      </c>
      <c r="B29" s="50" t="s">
        <v>2160</v>
      </c>
      <c r="C29" s="49">
        <f t="shared" si="0"/>
        <v>0</v>
      </c>
      <c r="D29" s="51"/>
      <c r="E29" s="51"/>
      <c r="F29" s="51"/>
      <c r="G29" s="48">
        <f t="shared" si="2"/>
        <v>0</v>
      </c>
      <c r="H29" s="52"/>
      <c r="I29" s="52"/>
      <c r="J29" s="52"/>
      <c r="K29" s="61">
        <f t="shared" si="6"/>
        <v>0</v>
      </c>
    </row>
    <row r="30" spans="1:11" s="30" customFormat="1" ht="22.5" customHeight="1">
      <c r="A30" s="47">
        <v>22304</v>
      </c>
      <c r="B30" s="47" t="s">
        <v>2161</v>
      </c>
      <c r="C30" s="49">
        <f t="shared" si="0"/>
        <v>0</v>
      </c>
      <c r="D30" s="49">
        <f aca="true" t="shared" si="11" ref="D30:F30">SUM(D31:D33)</f>
        <v>0</v>
      </c>
      <c r="E30" s="49">
        <f t="shared" si="11"/>
        <v>0</v>
      </c>
      <c r="F30" s="49">
        <f t="shared" si="11"/>
        <v>0</v>
      </c>
      <c r="G30" s="48">
        <f t="shared" si="2"/>
        <v>0</v>
      </c>
      <c r="H30" s="48">
        <f aca="true" t="shared" si="12" ref="H30:J30">SUM(H31:H33)</f>
        <v>0</v>
      </c>
      <c r="I30" s="48">
        <f t="shared" si="12"/>
        <v>0</v>
      </c>
      <c r="J30" s="48">
        <f t="shared" si="12"/>
        <v>0</v>
      </c>
      <c r="K30" s="61">
        <f t="shared" si="6"/>
        <v>0</v>
      </c>
    </row>
    <row r="31" spans="1:11" s="28" customFormat="1" ht="22.5" customHeight="1">
      <c r="A31" s="50">
        <v>2230401</v>
      </c>
      <c r="B31" s="50" t="s">
        <v>2162</v>
      </c>
      <c r="C31" s="49">
        <f t="shared" si="0"/>
        <v>0</v>
      </c>
      <c r="D31" s="51"/>
      <c r="E31" s="51"/>
      <c r="F31" s="51"/>
      <c r="G31" s="48">
        <f t="shared" si="2"/>
        <v>0</v>
      </c>
      <c r="H31" s="52"/>
      <c r="I31" s="52"/>
      <c r="J31" s="52"/>
      <c r="K31" s="61">
        <f t="shared" si="6"/>
        <v>0</v>
      </c>
    </row>
    <row r="32" spans="1:11" s="28" customFormat="1" ht="22.5" customHeight="1">
      <c r="A32" s="50">
        <v>2230402</v>
      </c>
      <c r="B32" s="50" t="s">
        <v>2163</v>
      </c>
      <c r="C32" s="49">
        <f t="shared" si="0"/>
        <v>0</v>
      </c>
      <c r="D32" s="51"/>
      <c r="E32" s="51"/>
      <c r="F32" s="51"/>
      <c r="G32" s="48">
        <f t="shared" si="2"/>
        <v>0</v>
      </c>
      <c r="H32" s="52"/>
      <c r="I32" s="52"/>
      <c r="J32" s="52"/>
      <c r="K32" s="61">
        <f t="shared" si="6"/>
        <v>0</v>
      </c>
    </row>
    <row r="33" spans="1:11" s="28" customFormat="1" ht="22.5" customHeight="1">
      <c r="A33" s="50">
        <v>2230499</v>
      </c>
      <c r="B33" s="50" t="s">
        <v>2164</v>
      </c>
      <c r="C33" s="49">
        <f t="shared" si="0"/>
        <v>0</v>
      </c>
      <c r="D33" s="51"/>
      <c r="E33" s="51"/>
      <c r="F33" s="51"/>
      <c r="G33" s="48">
        <f t="shared" si="2"/>
        <v>0</v>
      </c>
      <c r="H33" s="52"/>
      <c r="I33" s="52"/>
      <c r="J33" s="52"/>
      <c r="K33" s="61">
        <f t="shared" si="6"/>
        <v>0</v>
      </c>
    </row>
    <row r="34" spans="1:11" s="30" customFormat="1" ht="22.5" customHeight="1">
      <c r="A34" s="47">
        <v>22399</v>
      </c>
      <c r="B34" s="47" t="s">
        <v>2165</v>
      </c>
      <c r="C34" s="48"/>
      <c r="D34" s="49"/>
      <c r="E34" s="49"/>
      <c r="F34" s="48"/>
      <c r="G34" s="48">
        <v>805</v>
      </c>
      <c r="H34" s="48">
        <f>SUM(H35)</f>
        <v>0</v>
      </c>
      <c r="I34" s="48">
        <f>SUM(I35)</f>
        <v>0</v>
      </c>
      <c r="J34" s="48">
        <v>805</v>
      </c>
      <c r="K34" s="61">
        <f t="shared" si="6"/>
        <v>0</v>
      </c>
    </row>
    <row r="35" spans="1:11" s="28" customFormat="1" ht="22.5" customHeight="1">
      <c r="A35" s="50">
        <v>2239901</v>
      </c>
      <c r="B35" s="50" t="s">
        <v>2166</v>
      </c>
      <c r="C35" s="52"/>
      <c r="D35" s="52"/>
      <c r="E35" s="52"/>
      <c r="F35" s="52"/>
      <c r="G35" s="52">
        <f aca="true" t="shared" si="13" ref="G35:G42">SUM(H35:J35)</f>
        <v>805</v>
      </c>
      <c r="H35" s="52"/>
      <c r="I35" s="52"/>
      <c r="J35" s="52">
        <v>805</v>
      </c>
      <c r="K35" s="61">
        <f t="shared" si="6"/>
        <v>0</v>
      </c>
    </row>
    <row r="36" spans="1:11" s="29" customFormat="1" ht="22.5" customHeight="1">
      <c r="A36" s="53">
        <v>230</v>
      </c>
      <c r="B36" s="47" t="s">
        <v>2167</v>
      </c>
      <c r="C36" s="49">
        <f aca="true" t="shared" si="14" ref="C35:C42">SUM(D36:F36)</f>
        <v>1305</v>
      </c>
      <c r="D36" s="49">
        <f aca="true" t="shared" si="15" ref="D36:F36">D37+D39+D41</f>
        <v>0</v>
      </c>
      <c r="E36" s="49">
        <f t="shared" si="15"/>
        <v>0</v>
      </c>
      <c r="F36" s="49">
        <f t="shared" si="15"/>
        <v>1305</v>
      </c>
      <c r="G36" s="48">
        <f t="shared" si="13"/>
        <v>0</v>
      </c>
      <c r="H36" s="48">
        <f aca="true" t="shared" si="16" ref="H36:J36">H37+H39+H41</f>
        <v>0</v>
      </c>
      <c r="I36" s="48">
        <f t="shared" si="16"/>
        <v>0</v>
      </c>
      <c r="J36" s="48">
        <f t="shared" si="16"/>
        <v>0</v>
      </c>
      <c r="K36" s="61">
        <f t="shared" si="6"/>
        <v>0</v>
      </c>
    </row>
    <row r="37" spans="1:11" s="30" customFormat="1" ht="22.5" customHeight="1">
      <c r="A37" s="47">
        <v>23005</v>
      </c>
      <c r="B37" s="47" t="s">
        <v>2168</v>
      </c>
      <c r="C37" s="49">
        <f t="shared" si="14"/>
        <v>0</v>
      </c>
      <c r="D37" s="49">
        <f aca="true" t="shared" si="17" ref="D37:F37">SUM(D38)</f>
        <v>0</v>
      </c>
      <c r="E37" s="49">
        <f t="shared" si="17"/>
        <v>0</v>
      </c>
      <c r="F37" s="49">
        <f t="shared" si="17"/>
        <v>0</v>
      </c>
      <c r="G37" s="48">
        <f t="shared" si="13"/>
        <v>0</v>
      </c>
      <c r="H37" s="48">
        <f aca="true" t="shared" si="18" ref="H37:J37">SUM(H38)</f>
        <v>0</v>
      </c>
      <c r="I37" s="48">
        <f t="shared" si="18"/>
        <v>0</v>
      </c>
      <c r="J37" s="48">
        <f t="shared" si="18"/>
        <v>0</v>
      </c>
      <c r="K37" s="61">
        <f t="shared" si="6"/>
        <v>0</v>
      </c>
    </row>
    <row r="38" spans="1:11" s="28" customFormat="1" ht="22.5" customHeight="1">
      <c r="A38" s="50">
        <v>2300501</v>
      </c>
      <c r="B38" s="50" t="s">
        <v>2169</v>
      </c>
      <c r="C38" s="49">
        <f t="shared" si="14"/>
        <v>0</v>
      </c>
      <c r="D38" s="51"/>
      <c r="E38" s="51"/>
      <c r="F38" s="51"/>
      <c r="G38" s="48">
        <f t="shared" si="13"/>
        <v>0</v>
      </c>
      <c r="H38" s="52"/>
      <c r="I38" s="52"/>
      <c r="J38" s="52"/>
      <c r="K38" s="61">
        <f t="shared" si="6"/>
        <v>0</v>
      </c>
    </row>
    <row r="39" spans="1:11" s="30" customFormat="1" ht="22.5" customHeight="1">
      <c r="A39" s="47">
        <v>23008</v>
      </c>
      <c r="B39" s="47" t="s">
        <v>2170</v>
      </c>
      <c r="C39" s="49">
        <f t="shared" si="14"/>
        <v>1305</v>
      </c>
      <c r="D39" s="49">
        <f aca="true" t="shared" si="19" ref="D39:F39">SUM(D40)</f>
        <v>0</v>
      </c>
      <c r="E39" s="49">
        <f t="shared" si="19"/>
        <v>0</v>
      </c>
      <c r="F39" s="49">
        <f t="shared" si="19"/>
        <v>1305</v>
      </c>
      <c r="G39" s="48">
        <f t="shared" si="13"/>
        <v>0</v>
      </c>
      <c r="H39" s="48">
        <f aca="true" t="shared" si="20" ref="H39:J39">SUM(H40)</f>
        <v>0</v>
      </c>
      <c r="I39" s="48">
        <f t="shared" si="20"/>
        <v>0</v>
      </c>
      <c r="J39" s="48">
        <f t="shared" si="20"/>
        <v>0</v>
      </c>
      <c r="K39" s="61">
        <f t="shared" si="6"/>
        <v>0</v>
      </c>
    </row>
    <row r="40" spans="1:11" s="28" customFormat="1" ht="22.5" customHeight="1">
      <c r="A40" s="50">
        <v>2300803</v>
      </c>
      <c r="B40" s="50" t="s">
        <v>2171</v>
      </c>
      <c r="C40" s="52">
        <f t="shared" si="14"/>
        <v>1305</v>
      </c>
      <c r="D40" s="52"/>
      <c r="E40" s="52"/>
      <c r="F40" s="52">
        <v>1305</v>
      </c>
      <c r="G40" s="48">
        <f t="shared" si="13"/>
        <v>0</v>
      </c>
      <c r="H40" s="52"/>
      <c r="I40" s="52"/>
      <c r="J40" s="52"/>
      <c r="K40" s="61">
        <f t="shared" si="6"/>
        <v>0</v>
      </c>
    </row>
    <row r="41" spans="1:11" s="28" customFormat="1" ht="22.5" customHeight="1">
      <c r="A41" s="50"/>
      <c r="B41" s="47" t="s">
        <v>2172</v>
      </c>
      <c r="C41" s="49">
        <f t="shared" si="14"/>
        <v>0</v>
      </c>
      <c r="D41" s="51"/>
      <c r="E41" s="51"/>
      <c r="F41" s="51"/>
      <c r="G41" s="48">
        <f t="shared" si="13"/>
        <v>0</v>
      </c>
      <c r="H41" s="52"/>
      <c r="I41" s="52"/>
      <c r="J41" s="52"/>
      <c r="K41" s="61">
        <f t="shared" si="6"/>
        <v>0</v>
      </c>
    </row>
    <row r="42" spans="1:11" s="29" customFormat="1" ht="22.5" customHeight="1">
      <c r="A42" s="53"/>
      <c r="B42" s="53" t="s">
        <v>2173</v>
      </c>
      <c r="C42" s="48">
        <f t="shared" si="14"/>
        <v>1305</v>
      </c>
      <c r="D42" s="49">
        <f aca="true" t="shared" si="21" ref="D42:F42">D8+D36</f>
        <v>0</v>
      </c>
      <c r="E42" s="49">
        <f t="shared" si="21"/>
        <v>0</v>
      </c>
      <c r="F42" s="48">
        <f t="shared" si="21"/>
        <v>1305</v>
      </c>
      <c r="G42" s="48">
        <f t="shared" si="13"/>
        <v>805</v>
      </c>
      <c r="H42" s="48">
        <f aca="true" t="shared" si="22" ref="H42:J42">H8+H36</f>
        <v>0</v>
      </c>
      <c r="I42" s="48">
        <f t="shared" si="22"/>
        <v>0</v>
      </c>
      <c r="J42" s="48">
        <f t="shared" si="22"/>
        <v>805</v>
      </c>
      <c r="K42" s="61">
        <f t="shared" si="6"/>
        <v>61.7</v>
      </c>
    </row>
    <row r="43" spans="1:11" s="28" customFormat="1" ht="22.5" customHeight="1">
      <c r="A43" s="54"/>
      <c r="B43" s="55"/>
      <c r="C43" s="56"/>
      <c r="D43" s="57"/>
      <c r="E43" s="57"/>
      <c r="F43" s="57"/>
      <c r="G43" s="56"/>
      <c r="H43" s="58"/>
      <c r="I43" s="58"/>
      <c r="J43" s="58"/>
      <c r="K43" s="58"/>
    </row>
  </sheetData>
  <sheetProtection/>
  <mergeCells count="15">
    <mergeCell ref="A2:K2"/>
    <mergeCell ref="A4:B4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5:K7"/>
  </mergeCells>
  <printOptions horizontalCentered="1"/>
  <pageMargins left="0.67" right="0.47" top="0.55" bottom="0.55" header="0.31" footer="0.2"/>
  <pageSetup fitToHeight="0" horizontalDpi="600" verticalDpi="600" orientation="portrait" paperSize="9" scale="7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3">
      <selection activeCell="F14" sqref="F14"/>
    </sheetView>
  </sheetViews>
  <sheetFormatPr defaultColWidth="9.00390625" defaultRowHeight="14.25"/>
  <cols>
    <col min="1" max="1" width="5.25390625" style="3" customWidth="1"/>
    <col min="2" max="2" width="51.625" style="3" customWidth="1"/>
    <col min="3" max="3" width="16.375" style="4" customWidth="1"/>
    <col min="4" max="16384" width="9.00390625" style="5" customWidth="1"/>
  </cols>
  <sheetData>
    <row r="1" ht="7.5" customHeight="1">
      <c r="A1" s="6"/>
    </row>
    <row r="2" spans="1:3" ht="21.75">
      <c r="A2" s="7" t="s">
        <v>2174</v>
      </c>
      <c r="B2" s="7"/>
      <c r="C2" s="7"/>
    </row>
    <row r="3" spans="1:3" ht="14.25">
      <c r="A3" s="8"/>
      <c r="B3" s="8"/>
      <c r="C3" s="9"/>
    </row>
    <row r="4" spans="1:3" ht="19.5" customHeight="1">
      <c r="A4" s="10"/>
      <c r="B4" s="10"/>
      <c r="C4" s="11" t="s">
        <v>2175</v>
      </c>
    </row>
    <row r="5" spans="1:3" s="1" customFormat="1" ht="30" customHeight="1">
      <c r="A5" s="12" t="s">
        <v>2176</v>
      </c>
      <c r="B5" s="12"/>
      <c r="C5" s="13" t="s">
        <v>2177</v>
      </c>
    </row>
    <row r="6" spans="1:3" ht="24" customHeight="1">
      <c r="A6" s="14" t="s">
        <v>2178</v>
      </c>
      <c r="B6" s="15"/>
      <c r="C6" s="16" t="s">
        <v>2179</v>
      </c>
    </row>
    <row r="7" spans="1:3" ht="19.5" customHeight="1">
      <c r="A7" s="17"/>
      <c r="B7" s="18" t="s">
        <v>2180</v>
      </c>
      <c r="C7" s="19">
        <v>58</v>
      </c>
    </row>
    <row r="8" spans="1:3" ht="19.5" customHeight="1">
      <c r="A8" s="17"/>
      <c r="B8" s="18" t="s">
        <v>2181</v>
      </c>
      <c r="C8" s="19">
        <v>58</v>
      </c>
    </row>
    <row r="9" spans="1:3" ht="19.5" customHeight="1">
      <c r="A9" s="17"/>
      <c r="B9" s="20" t="s">
        <v>2182</v>
      </c>
      <c r="C9" s="19">
        <v>58</v>
      </c>
    </row>
    <row r="10" spans="1:3" ht="19.5" customHeight="1">
      <c r="A10" s="17"/>
      <c r="B10" s="18" t="s">
        <v>2183</v>
      </c>
      <c r="C10" s="19" t="s">
        <v>2184</v>
      </c>
    </row>
    <row r="11" spans="1:3" ht="19.5" customHeight="1">
      <c r="A11" s="17"/>
      <c r="B11" s="18" t="s">
        <v>2185</v>
      </c>
      <c r="C11" s="19" t="s">
        <v>2184</v>
      </c>
    </row>
    <row r="12" spans="1:3" ht="19.5" customHeight="1">
      <c r="A12" s="17"/>
      <c r="B12" s="18" t="s">
        <v>2186</v>
      </c>
      <c r="C12" s="19" t="s">
        <v>2184</v>
      </c>
    </row>
    <row r="13" spans="1:3" ht="19.5" customHeight="1">
      <c r="A13" s="17"/>
      <c r="B13" s="18" t="s">
        <v>2187</v>
      </c>
      <c r="C13" s="19" t="s">
        <v>2184</v>
      </c>
    </row>
    <row r="14" spans="1:3" ht="19.5" customHeight="1">
      <c r="A14" s="21" t="s">
        <v>2188</v>
      </c>
      <c r="B14" s="22"/>
      <c r="C14" s="16" t="s">
        <v>2179</v>
      </c>
    </row>
    <row r="15" spans="1:3" s="2" customFormat="1" ht="19.5" customHeight="1">
      <c r="A15" s="21"/>
      <c r="B15" s="22" t="s">
        <v>2189</v>
      </c>
      <c r="C15" s="16" t="s">
        <v>2179</v>
      </c>
    </row>
    <row r="16" spans="1:3" ht="19.5" customHeight="1">
      <c r="A16" s="17"/>
      <c r="B16" s="18" t="s">
        <v>2190</v>
      </c>
      <c r="C16" s="23">
        <v>1953682.9</v>
      </c>
    </row>
    <row r="17" spans="1:3" ht="19.5" customHeight="1">
      <c r="A17" s="17"/>
      <c r="B17" s="18" t="s">
        <v>2191</v>
      </c>
      <c r="C17" s="23">
        <v>1040905.2</v>
      </c>
    </row>
    <row r="18" spans="1:3" ht="19.5" customHeight="1">
      <c r="A18" s="17"/>
      <c r="B18" s="18" t="s">
        <v>2192</v>
      </c>
      <c r="C18" s="23">
        <v>912777.6</v>
      </c>
    </row>
    <row r="19" spans="1:3" ht="19.5" customHeight="1">
      <c r="A19" s="17"/>
      <c r="B19" s="18" t="s">
        <v>2193</v>
      </c>
      <c r="C19" s="23">
        <v>-566.48</v>
      </c>
    </row>
    <row r="20" spans="1:3" ht="19.5" customHeight="1">
      <c r="A20" s="17"/>
      <c r="B20" s="18" t="s">
        <v>2194</v>
      </c>
      <c r="C20" s="23">
        <v>-1557.04</v>
      </c>
    </row>
    <row r="21" spans="1:3" ht="19.5" customHeight="1">
      <c r="A21" s="17"/>
      <c r="B21" s="18" t="s">
        <v>2195</v>
      </c>
      <c r="C21" s="23">
        <v>-1557.04</v>
      </c>
    </row>
    <row r="22" spans="1:3" s="2" customFormat="1" ht="19.5" customHeight="1">
      <c r="A22" s="24"/>
      <c r="B22" s="25" t="s">
        <v>2196</v>
      </c>
      <c r="C22" s="26" t="s">
        <v>2179</v>
      </c>
    </row>
    <row r="23" spans="1:3" ht="19.5" customHeight="1">
      <c r="A23" s="17"/>
      <c r="B23" s="18" t="s">
        <v>2190</v>
      </c>
      <c r="C23" s="23">
        <v>1953682.9</v>
      </c>
    </row>
    <row r="24" spans="1:3" ht="19.5" customHeight="1">
      <c r="A24" s="17"/>
      <c r="B24" s="18" t="s">
        <v>2191</v>
      </c>
      <c r="C24" s="23">
        <v>1040905.2</v>
      </c>
    </row>
    <row r="25" spans="1:3" ht="19.5" customHeight="1">
      <c r="A25" s="17"/>
      <c r="B25" s="18" t="s">
        <v>2192</v>
      </c>
      <c r="C25" s="23">
        <v>912777.6</v>
      </c>
    </row>
    <row r="26" spans="1:3" ht="19.5" customHeight="1">
      <c r="A26" s="17"/>
      <c r="B26" s="18" t="s">
        <v>2193</v>
      </c>
      <c r="C26" s="23">
        <v>-566.48</v>
      </c>
    </row>
    <row r="27" spans="1:3" ht="19.5" customHeight="1">
      <c r="A27" s="17"/>
      <c r="B27" s="18" t="s">
        <v>2194</v>
      </c>
      <c r="C27" s="23">
        <v>-1557.04</v>
      </c>
    </row>
    <row r="28" spans="1:3" ht="19.5" customHeight="1">
      <c r="A28" s="17"/>
      <c r="B28" s="18" t="s">
        <v>2195</v>
      </c>
      <c r="C28" s="23">
        <v>-1557.04</v>
      </c>
    </row>
    <row r="29" spans="1:3" ht="19.5" customHeight="1">
      <c r="A29" s="21" t="s">
        <v>2197</v>
      </c>
      <c r="B29" s="22"/>
      <c r="C29" s="16" t="s">
        <v>2179</v>
      </c>
    </row>
    <row r="30" spans="1:3" ht="19.5" customHeight="1">
      <c r="A30" s="17"/>
      <c r="B30" s="18" t="s">
        <v>2198</v>
      </c>
      <c r="C30" s="19" t="s">
        <v>2199</v>
      </c>
    </row>
    <row r="31" spans="1:3" ht="31.5" customHeight="1">
      <c r="A31" s="17"/>
      <c r="B31" s="18" t="s">
        <v>2200</v>
      </c>
      <c r="C31" s="19" t="s">
        <v>2201</v>
      </c>
    </row>
  </sheetData>
  <sheetProtection/>
  <mergeCells count="3">
    <mergeCell ref="A2:C2"/>
    <mergeCell ref="A4:B4"/>
    <mergeCell ref="A5:B5"/>
  </mergeCells>
  <printOptions horizontalCentered="1"/>
  <pageMargins left="0.87" right="0.71" top="0.92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view="pageBreakPreview" zoomScaleSheetLayoutView="100" workbookViewId="0" topLeftCell="A1">
      <selection activeCell="I20" sqref="I20"/>
    </sheetView>
  </sheetViews>
  <sheetFormatPr defaultColWidth="9.125" defaultRowHeight="14.25"/>
  <cols>
    <col min="1" max="1" width="22.00390625" style="190" customWidth="1"/>
    <col min="2" max="2" width="9.625" style="190" customWidth="1"/>
    <col min="3" max="3" width="10.375" style="190" customWidth="1"/>
    <col min="4" max="4" width="22.25390625" style="190" customWidth="1"/>
    <col min="5" max="5" width="9.625" style="190" customWidth="1"/>
    <col min="6" max="6" width="10.125" style="190" customWidth="1"/>
    <col min="7" max="7" width="15.50390625" style="31" customWidth="1"/>
    <col min="8" max="8" width="17.00390625" style="31" customWidth="1"/>
    <col min="9" max="16384" width="9.125" style="31" customWidth="1"/>
  </cols>
  <sheetData>
    <row r="1" spans="1:6" s="38" customFormat="1" ht="33.75" customHeight="1">
      <c r="A1" s="347" t="s">
        <v>1062</v>
      </c>
      <c r="B1" s="347"/>
      <c r="C1" s="347"/>
      <c r="D1" s="347"/>
      <c r="E1" s="347"/>
      <c r="F1" s="347"/>
    </row>
    <row r="2" spans="1:6" s="38" customFormat="1" ht="16.5" customHeight="1">
      <c r="A2" s="191"/>
      <c r="B2" s="191"/>
      <c r="C2" s="191"/>
      <c r="D2" s="191"/>
      <c r="E2" s="191"/>
      <c r="F2" s="191"/>
    </row>
    <row r="3" spans="1:6" s="38" customFormat="1" ht="16.5" customHeight="1">
      <c r="A3" s="191" t="s">
        <v>34</v>
      </c>
      <c r="B3" s="191"/>
      <c r="C3" s="191"/>
      <c r="D3" s="191"/>
      <c r="E3" s="191"/>
      <c r="F3" s="191"/>
    </row>
    <row r="4" spans="1:6" s="38" customFormat="1" ht="24.75" customHeight="1">
      <c r="A4" s="348" t="s">
        <v>1063</v>
      </c>
      <c r="B4" s="348" t="s">
        <v>3</v>
      </c>
      <c r="C4" s="348" t="s">
        <v>4</v>
      </c>
      <c r="D4" s="348" t="s">
        <v>1063</v>
      </c>
      <c r="E4" s="348" t="s">
        <v>3</v>
      </c>
      <c r="F4" s="348" t="s">
        <v>4</v>
      </c>
    </row>
    <row r="5" spans="1:6" s="38" customFormat="1" ht="22.5" customHeight="1">
      <c r="A5" s="206" t="s">
        <v>1064</v>
      </c>
      <c r="B5" s="349">
        <v>395300</v>
      </c>
      <c r="C5" s="349">
        <v>395265</v>
      </c>
      <c r="D5" s="206" t="s">
        <v>1065</v>
      </c>
      <c r="E5" s="349">
        <v>993460</v>
      </c>
      <c r="F5" s="349">
        <v>1092254</v>
      </c>
    </row>
    <row r="6" spans="1:6" s="38" customFormat="1" ht="22.5" customHeight="1">
      <c r="A6" s="203" t="s">
        <v>1066</v>
      </c>
      <c r="B6" s="349">
        <f>SUM(B7:B9)</f>
        <v>362539</v>
      </c>
      <c r="C6" s="349">
        <f>SUM(C7:C9)</f>
        <v>392144</v>
      </c>
      <c r="D6" s="203" t="s">
        <v>1067</v>
      </c>
      <c r="E6" s="349">
        <v>77100</v>
      </c>
      <c r="F6" s="350">
        <f>SUM(F7:F8)</f>
        <v>93082</v>
      </c>
    </row>
    <row r="7" spans="1:6" s="38" customFormat="1" ht="22.5" customHeight="1">
      <c r="A7" s="205" t="s">
        <v>1068</v>
      </c>
      <c r="B7" s="205">
        <v>17036</v>
      </c>
      <c r="C7" s="205">
        <v>17036</v>
      </c>
      <c r="D7" s="203" t="s">
        <v>1069</v>
      </c>
      <c r="E7" s="349">
        <v>72000</v>
      </c>
      <c r="F7" s="350">
        <v>68283</v>
      </c>
    </row>
    <row r="8" spans="1:6" s="38" customFormat="1" ht="22.5" customHeight="1">
      <c r="A8" s="205" t="s">
        <v>1070</v>
      </c>
      <c r="B8" s="205">
        <v>270503</v>
      </c>
      <c r="C8" s="205">
        <v>289987</v>
      </c>
      <c r="D8" s="203" t="s">
        <v>1071</v>
      </c>
      <c r="E8" s="349">
        <v>5100</v>
      </c>
      <c r="F8" s="350">
        <f>26485-1686</f>
        <v>24799</v>
      </c>
    </row>
    <row r="9" spans="1:6" s="38" customFormat="1" ht="22.5" customHeight="1">
      <c r="A9" s="205" t="s">
        <v>1072</v>
      </c>
      <c r="B9" s="205">
        <v>75000</v>
      </c>
      <c r="C9" s="205">
        <v>85121</v>
      </c>
      <c r="D9" s="203"/>
      <c r="E9" s="203"/>
      <c r="F9" s="349"/>
    </row>
    <row r="10" spans="1:6" s="38" customFormat="1" ht="22.5" customHeight="1">
      <c r="A10" s="205"/>
      <c r="B10" s="205"/>
      <c r="C10" s="205"/>
      <c r="D10" s="203"/>
      <c r="E10" s="203"/>
      <c r="F10" s="349"/>
    </row>
    <row r="11" spans="1:6" s="38" customFormat="1" ht="22.5" customHeight="1">
      <c r="A11" s="205" t="s">
        <v>1073</v>
      </c>
      <c r="B11" s="205">
        <v>23887</v>
      </c>
      <c r="C11" s="205">
        <v>23887</v>
      </c>
      <c r="D11" s="203"/>
      <c r="E11" s="203"/>
      <c r="F11" s="349"/>
    </row>
    <row r="12" spans="1:6" s="38" customFormat="1" ht="22.5" customHeight="1">
      <c r="A12" s="205" t="s">
        <v>1074</v>
      </c>
      <c r="B12" s="205">
        <v>230000</v>
      </c>
      <c r="C12" s="205">
        <v>320510</v>
      </c>
      <c r="D12" s="203" t="s">
        <v>1075</v>
      </c>
      <c r="E12" s="203"/>
      <c r="F12" s="349"/>
    </row>
    <row r="13" spans="1:6" s="38" customFormat="1" ht="22.5" customHeight="1">
      <c r="A13" s="205" t="s">
        <v>1076</v>
      </c>
      <c r="B13" s="205">
        <v>75000</v>
      </c>
      <c r="C13" s="205">
        <v>95000</v>
      </c>
      <c r="D13" s="203" t="s">
        <v>1077</v>
      </c>
      <c r="E13" s="203"/>
      <c r="F13" s="349">
        <v>20000</v>
      </c>
    </row>
    <row r="14" spans="1:6" s="38" customFormat="1" ht="22.5" customHeight="1">
      <c r="A14" s="183"/>
      <c r="B14" s="183"/>
      <c r="C14" s="183"/>
      <c r="D14" s="203" t="s">
        <v>934</v>
      </c>
      <c r="E14" s="203"/>
      <c r="F14" s="349">
        <v>755</v>
      </c>
    </row>
    <row r="15" spans="1:6" s="38" customFormat="1" ht="22.5" customHeight="1">
      <c r="A15" s="205"/>
      <c r="B15" s="205"/>
      <c r="C15" s="205"/>
      <c r="D15" s="203"/>
      <c r="E15" s="203"/>
      <c r="F15" s="349"/>
    </row>
    <row r="16" spans="1:6" s="38" customFormat="1" ht="22.5" customHeight="1">
      <c r="A16" s="205" t="s">
        <v>1078</v>
      </c>
      <c r="B16" s="205">
        <v>51232</v>
      </c>
      <c r="C16" s="205">
        <v>51232</v>
      </c>
      <c r="D16" s="203" t="s">
        <v>1079</v>
      </c>
      <c r="E16" s="349">
        <v>35000</v>
      </c>
      <c r="F16" s="349">
        <v>30510</v>
      </c>
    </row>
    <row r="17" spans="1:6" s="38" customFormat="1" ht="22.5" customHeight="1">
      <c r="A17" s="205"/>
      <c r="B17" s="205"/>
      <c r="C17" s="349"/>
      <c r="D17" s="203"/>
      <c r="E17" s="203"/>
      <c r="F17" s="349"/>
    </row>
    <row r="18" spans="1:6" s="38" customFormat="1" ht="22.5" customHeight="1">
      <c r="A18" s="205"/>
      <c r="B18" s="205"/>
      <c r="C18" s="349"/>
      <c r="D18" s="203"/>
      <c r="E18" s="203"/>
      <c r="F18" s="349"/>
    </row>
    <row r="19" spans="1:6" s="38" customFormat="1" ht="22.5" customHeight="1">
      <c r="A19" s="183"/>
      <c r="B19" s="183"/>
      <c r="C19" s="349"/>
      <c r="D19" s="203"/>
      <c r="E19" s="203"/>
      <c r="F19" s="349"/>
    </row>
    <row r="20" spans="1:6" s="38" customFormat="1" ht="22.5" customHeight="1">
      <c r="A20" s="183"/>
      <c r="B20" s="183"/>
      <c r="C20" s="349"/>
      <c r="D20" s="203" t="s">
        <v>1080</v>
      </c>
      <c r="E20" s="349">
        <v>32398</v>
      </c>
      <c r="F20" s="349">
        <f>39751+1686</f>
        <v>41437</v>
      </c>
    </row>
    <row r="21" spans="1:6" s="38" customFormat="1" ht="22.5" customHeight="1">
      <c r="A21" s="183"/>
      <c r="B21" s="183"/>
      <c r="C21" s="349"/>
      <c r="D21" s="203" t="s">
        <v>1081</v>
      </c>
      <c r="E21" s="349">
        <v>32398</v>
      </c>
      <c r="F21" s="349">
        <f>39751+1686</f>
        <v>41437</v>
      </c>
    </row>
    <row r="22" spans="1:6" s="38" customFormat="1" ht="22.5" customHeight="1">
      <c r="A22" s="183"/>
      <c r="B22" s="183"/>
      <c r="C22" s="349"/>
      <c r="D22" s="203" t="s">
        <v>1082</v>
      </c>
      <c r="E22" s="203"/>
      <c r="F22" s="349"/>
    </row>
    <row r="23" spans="1:6" s="38" customFormat="1" ht="22.5" customHeight="1">
      <c r="A23" s="183"/>
      <c r="B23" s="183"/>
      <c r="C23" s="349"/>
      <c r="D23" s="203"/>
      <c r="E23" s="203"/>
      <c r="F23" s="349"/>
    </row>
    <row r="24" spans="1:6" s="38" customFormat="1" ht="22.5" customHeight="1">
      <c r="A24" s="183"/>
      <c r="B24" s="183"/>
      <c r="C24" s="349"/>
      <c r="D24" s="203"/>
      <c r="E24" s="203"/>
      <c r="F24" s="349"/>
    </row>
    <row r="25" spans="1:6" s="38" customFormat="1" ht="22.5" customHeight="1">
      <c r="A25" s="205"/>
      <c r="B25" s="205"/>
      <c r="C25" s="349"/>
      <c r="D25" s="203"/>
      <c r="E25" s="203"/>
      <c r="F25" s="349"/>
    </row>
    <row r="26" spans="1:6" s="38" customFormat="1" ht="22.5" customHeight="1">
      <c r="A26" s="205"/>
      <c r="B26" s="205"/>
      <c r="C26" s="349"/>
      <c r="D26" s="203"/>
      <c r="E26" s="203"/>
      <c r="F26" s="349"/>
    </row>
    <row r="27" spans="1:6" s="38" customFormat="1" ht="22.5" customHeight="1">
      <c r="A27" s="205"/>
      <c r="B27" s="205"/>
      <c r="C27" s="349"/>
      <c r="D27" s="203"/>
      <c r="E27" s="203"/>
      <c r="F27" s="349"/>
    </row>
    <row r="28" spans="1:6" s="38" customFormat="1" ht="22.5" customHeight="1">
      <c r="A28" s="205"/>
      <c r="B28" s="205"/>
      <c r="C28" s="349"/>
      <c r="D28" s="203"/>
      <c r="E28" s="203"/>
      <c r="F28" s="349"/>
    </row>
    <row r="29" spans="1:6" s="38" customFormat="1" ht="22.5" customHeight="1">
      <c r="A29" s="206" t="s">
        <v>1083</v>
      </c>
      <c r="B29" s="349">
        <f>B5+B6+B11+B12+B13+B16</f>
        <v>1137958</v>
      </c>
      <c r="C29" s="349">
        <f>C5+C6+C11+C12+C13+C16</f>
        <v>1278038</v>
      </c>
      <c r="D29" s="206" t="s">
        <v>1084</v>
      </c>
      <c r="E29" s="349">
        <f>E5+E6+E11+E12+E13+E16+E20</f>
        <v>1137958</v>
      </c>
      <c r="F29" s="349">
        <f>F5+F6+F11+F12+F13+F16+F20+F14</f>
        <v>1278038</v>
      </c>
    </row>
    <row r="30" s="38" customFormat="1" ht="14.25"/>
  </sheetData>
  <sheetProtection/>
  <mergeCells count="3">
    <mergeCell ref="A1:F1"/>
    <mergeCell ref="A2:F2"/>
    <mergeCell ref="A3:F3"/>
  </mergeCells>
  <printOptions/>
  <pageMargins left="0.61" right="0.59" top="0.98" bottom="0.98" header="0.51" footer="0.51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workbookViewId="0" topLeftCell="A1">
      <pane xSplit="1" ySplit="4" topLeftCell="B5" activePane="bottomRight" state="frozen"/>
      <selection pane="bottomRight" activeCell="J7" sqref="J7"/>
    </sheetView>
  </sheetViews>
  <sheetFormatPr defaultColWidth="9.00390625" defaultRowHeight="16.5" customHeight="1"/>
  <cols>
    <col min="1" max="1" width="27.625" style="110" customWidth="1"/>
    <col min="2" max="6" width="10.625" style="110" customWidth="1"/>
    <col min="7" max="16384" width="9.00390625" style="110" customWidth="1"/>
  </cols>
  <sheetData>
    <row r="1" spans="1:6" ht="27.75" customHeight="1">
      <c r="A1" s="111" t="s">
        <v>1085</v>
      </c>
      <c r="B1" s="111"/>
      <c r="C1" s="111"/>
      <c r="D1" s="111"/>
      <c r="E1" s="111"/>
      <c r="F1" s="111"/>
    </row>
    <row r="2" spans="1:6" ht="9.75" customHeight="1">
      <c r="A2" s="111"/>
      <c r="B2" s="111"/>
      <c r="C2" s="111"/>
      <c r="D2" s="111"/>
      <c r="E2" s="111"/>
      <c r="F2" s="111"/>
    </row>
    <row r="3" spans="1:6" ht="22.5" customHeight="1">
      <c r="A3" s="264"/>
      <c r="B3" s="264"/>
      <c r="C3" s="264"/>
      <c r="D3" s="264"/>
      <c r="E3" s="264"/>
      <c r="F3" s="330" t="s">
        <v>34</v>
      </c>
    </row>
    <row r="4" spans="1:6" s="299" customFormat="1" ht="28.5" customHeight="1">
      <c r="A4" s="154" t="s">
        <v>1086</v>
      </c>
      <c r="B4" s="154" t="s">
        <v>3</v>
      </c>
      <c r="C4" s="154" t="s">
        <v>4</v>
      </c>
      <c r="D4" s="260" t="s">
        <v>5</v>
      </c>
      <c r="E4" s="154" t="s">
        <v>6</v>
      </c>
      <c r="F4" s="154" t="s">
        <v>7</v>
      </c>
    </row>
    <row r="5" spans="1:6" s="299" customFormat="1" ht="28.5" customHeight="1">
      <c r="A5" s="164" t="s">
        <v>1087</v>
      </c>
      <c r="B5" s="342">
        <v>17000</v>
      </c>
      <c r="C5" s="342">
        <v>18461</v>
      </c>
      <c r="D5" s="343">
        <f aca="true" t="shared" si="0" ref="D5:D11">C5/B5*100</f>
        <v>108.59411764705882</v>
      </c>
      <c r="E5" s="342">
        <v>11787</v>
      </c>
      <c r="F5" s="344">
        <f aca="true" t="shared" si="1" ref="F5:F11">C5/E5*100-100</f>
        <v>56.62170187494698</v>
      </c>
    </row>
    <row r="6" spans="1:6" s="299" customFormat="1" ht="28.5" customHeight="1">
      <c r="A6" s="164" t="s">
        <v>1088</v>
      </c>
      <c r="B6" s="342">
        <v>800</v>
      </c>
      <c r="C6" s="342">
        <v>862</v>
      </c>
      <c r="D6" s="343">
        <f t="shared" si="0"/>
        <v>107.74999999999999</v>
      </c>
      <c r="E6" s="342">
        <v>493</v>
      </c>
      <c r="F6" s="344">
        <f t="shared" si="1"/>
        <v>74.8478701825558</v>
      </c>
    </row>
    <row r="7" spans="1:6" s="299" customFormat="1" ht="28.5" customHeight="1">
      <c r="A7" s="166" t="s">
        <v>1089</v>
      </c>
      <c r="B7" s="342">
        <v>493400</v>
      </c>
      <c r="C7" s="342">
        <v>564432</v>
      </c>
      <c r="D7" s="343">
        <f t="shared" si="0"/>
        <v>114.396432914471</v>
      </c>
      <c r="E7" s="342">
        <v>357468</v>
      </c>
      <c r="F7" s="344">
        <f t="shared" si="1"/>
        <v>57.897210379670355</v>
      </c>
    </row>
    <row r="8" spans="1:6" s="299" customFormat="1" ht="28.5" customHeight="1">
      <c r="A8" s="164" t="s">
        <v>1090</v>
      </c>
      <c r="B8" s="342">
        <v>1300</v>
      </c>
      <c r="C8" s="342">
        <v>1248</v>
      </c>
      <c r="D8" s="343">
        <f t="shared" si="0"/>
        <v>96</v>
      </c>
      <c r="E8" s="342">
        <v>1274</v>
      </c>
      <c r="F8" s="344">
        <f t="shared" si="1"/>
        <v>-2.040816326530617</v>
      </c>
    </row>
    <row r="9" spans="1:6" s="299" customFormat="1" ht="28.5" customHeight="1">
      <c r="A9" s="164" t="s">
        <v>1091</v>
      </c>
      <c r="B9" s="342">
        <v>8000</v>
      </c>
      <c r="C9" s="342">
        <v>8563</v>
      </c>
      <c r="D9" s="343">
        <f t="shared" si="0"/>
        <v>107.03750000000001</v>
      </c>
      <c r="E9" s="342">
        <v>4892</v>
      </c>
      <c r="F9" s="344">
        <f t="shared" si="1"/>
        <v>75.04088307440719</v>
      </c>
    </row>
    <row r="10" spans="1:6" s="299" customFormat="1" ht="28.5" customHeight="1">
      <c r="A10" s="164" t="s">
        <v>1092</v>
      </c>
      <c r="B10" s="342">
        <v>2750</v>
      </c>
      <c r="C10" s="342">
        <v>2656</v>
      </c>
      <c r="D10" s="343">
        <f t="shared" si="0"/>
        <v>96.58181818181818</v>
      </c>
      <c r="E10" s="342">
        <v>2761</v>
      </c>
      <c r="F10" s="344">
        <f t="shared" si="1"/>
        <v>-3.802969938428106</v>
      </c>
    </row>
    <row r="11" spans="1:6" s="299" customFormat="1" ht="28.5" customHeight="1">
      <c r="A11" s="166" t="s">
        <v>1093</v>
      </c>
      <c r="B11" s="342">
        <v>7000</v>
      </c>
      <c r="C11" s="342">
        <v>8482</v>
      </c>
      <c r="D11" s="343">
        <f t="shared" si="0"/>
        <v>121.17142857142858</v>
      </c>
      <c r="E11" s="342">
        <v>7035</v>
      </c>
      <c r="F11" s="344">
        <f t="shared" si="1"/>
        <v>20.568585643212515</v>
      </c>
    </row>
    <row r="12" spans="1:6" s="299" customFormat="1" ht="28.5" customHeight="1">
      <c r="A12" s="166"/>
      <c r="B12" s="344"/>
      <c r="C12" s="344"/>
      <c r="D12" s="343"/>
      <c r="E12" s="344"/>
      <c r="F12" s="344"/>
    </row>
    <row r="13" spans="1:6" s="299" customFormat="1" ht="28.5" customHeight="1">
      <c r="A13" s="166"/>
      <c r="B13" s="344"/>
      <c r="C13" s="344"/>
      <c r="D13" s="343"/>
      <c r="E13" s="344"/>
      <c r="F13" s="344"/>
    </row>
    <row r="14" spans="1:6" s="299" customFormat="1" ht="28.5" customHeight="1">
      <c r="A14" s="166"/>
      <c r="B14" s="344"/>
      <c r="C14" s="344"/>
      <c r="D14" s="343"/>
      <c r="E14" s="344"/>
      <c r="F14" s="344"/>
    </row>
    <row r="15" spans="1:6" s="299" customFormat="1" ht="28.5" customHeight="1">
      <c r="A15" s="166"/>
      <c r="B15" s="344"/>
      <c r="C15" s="344"/>
      <c r="D15" s="343"/>
      <c r="E15" s="344"/>
      <c r="F15" s="344"/>
    </row>
    <row r="16" spans="1:6" s="299" customFormat="1" ht="28.5" customHeight="1">
      <c r="A16" s="166"/>
      <c r="B16" s="344"/>
      <c r="C16" s="344"/>
      <c r="D16" s="343"/>
      <c r="E16" s="344"/>
      <c r="F16" s="344"/>
    </row>
    <row r="17" spans="1:6" s="299" customFormat="1" ht="28.5" customHeight="1">
      <c r="A17" s="166"/>
      <c r="B17" s="344"/>
      <c r="C17" s="344"/>
      <c r="D17" s="343"/>
      <c r="E17" s="344"/>
      <c r="F17" s="344"/>
    </row>
    <row r="18" spans="1:6" s="299" customFormat="1" ht="28.5" customHeight="1">
      <c r="A18" s="116"/>
      <c r="B18" s="344"/>
      <c r="C18" s="344"/>
      <c r="D18" s="343"/>
      <c r="E18" s="344"/>
      <c r="F18" s="344"/>
    </row>
    <row r="19" spans="1:6" s="299" customFormat="1" ht="28.5" customHeight="1">
      <c r="A19" s="116"/>
      <c r="B19" s="344"/>
      <c r="C19" s="344"/>
      <c r="D19" s="343"/>
      <c r="E19" s="344"/>
      <c r="F19" s="344"/>
    </row>
    <row r="20" spans="1:6" s="299" customFormat="1" ht="28.5" customHeight="1">
      <c r="A20" s="116"/>
      <c r="B20" s="344"/>
      <c r="C20" s="344"/>
      <c r="D20" s="343"/>
      <c r="E20" s="344"/>
      <c r="F20" s="344"/>
    </row>
    <row r="21" spans="1:6" s="299" customFormat="1" ht="28.5" customHeight="1">
      <c r="A21" s="116"/>
      <c r="B21" s="344"/>
      <c r="C21" s="344"/>
      <c r="D21" s="343"/>
      <c r="E21" s="344"/>
      <c r="F21" s="344"/>
    </row>
    <row r="22" spans="1:6" ht="28.5" customHeight="1">
      <c r="A22" s="116"/>
      <c r="B22" s="344"/>
      <c r="C22" s="344"/>
      <c r="D22" s="343"/>
      <c r="E22" s="344"/>
      <c r="F22" s="344"/>
    </row>
    <row r="23" spans="1:6" ht="28.5" customHeight="1">
      <c r="A23" s="116"/>
      <c r="B23" s="344"/>
      <c r="C23" s="344"/>
      <c r="D23" s="343"/>
      <c r="E23" s="344"/>
      <c r="F23" s="344"/>
    </row>
    <row r="24" spans="1:6" ht="28.5" customHeight="1">
      <c r="A24" s="345" t="s">
        <v>1094</v>
      </c>
      <c r="B24" s="342">
        <f>SUM(B5:B11)</f>
        <v>530250</v>
      </c>
      <c r="C24" s="342">
        <f>SUM(C5:C11)</f>
        <v>604704</v>
      </c>
      <c r="D24" s="343">
        <f>C24/B24*100</f>
        <v>114.04130127298444</v>
      </c>
      <c r="E24" s="342">
        <f>SUM(E5:E11)</f>
        <v>385710</v>
      </c>
      <c r="F24" s="346">
        <f>C24/E24*100-100</f>
        <v>56.77685307614527</v>
      </c>
    </row>
    <row r="26" spans="2:6" ht="16.5" customHeight="1">
      <c r="B26" s="119"/>
      <c r="C26" s="119"/>
      <c r="D26" s="119"/>
      <c r="E26" s="119"/>
      <c r="F26" s="119"/>
    </row>
    <row r="27" spans="1:6" ht="16.5" customHeight="1">
      <c r="A27" s="264"/>
      <c r="B27" s="119"/>
      <c r="C27" s="119"/>
      <c r="D27" s="119"/>
      <c r="E27" s="119"/>
      <c r="F27" s="119"/>
    </row>
    <row r="28" spans="2:6" ht="16.5" customHeight="1">
      <c r="B28" s="119"/>
      <c r="C28" s="119"/>
      <c r="D28" s="119"/>
      <c r="E28" s="119"/>
      <c r="F28" s="119"/>
    </row>
  </sheetData>
  <sheetProtection/>
  <protectedRanges>
    <protectedRange sqref="C7:C11" name="区域1"/>
  </protectedRanges>
  <mergeCells count="1">
    <mergeCell ref="A1:F1"/>
  </mergeCells>
  <printOptions/>
  <pageMargins left="0.75" right="0.16" top="1.11" bottom="0.66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Zeros="0" workbookViewId="0" topLeftCell="B1">
      <selection activeCell="D29" sqref="D29"/>
    </sheetView>
  </sheetViews>
  <sheetFormatPr defaultColWidth="9.00390625" defaultRowHeight="14.25"/>
  <cols>
    <col min="1" max="1" width="4.125" style="132" hidden="1" customWidth="1"/>
    <col min="2" max="2" width="27.25390625" style="132" bestFit="1" customWidth="1"/>
    <col min="3" max="3" width="10.875" style="328" customWidth="1"/>
    <col min="4" max="4" width="9.50390625" style="329" bestFit="1" customWidth="1"/>
    <col min="5" max="5" width="8.375" style="328" bestFit="1" customWidth="1"/>
    <col min="6" max="6" width="11.875" style="328" bestFit="1" customWidth="1"/>
    <col min="7" max="7" width="8.875" style="328" bestFit="1" customWidth="1"/>
    <col min="8" max="8" width="7.125" style="132" customWidth="1"/>
    <col min="9" max="9" width="9.00390625" style="132" customWidth="1"/>
    <col min="10" max="10" width="19.625" style="132" customWidth="1"/>
    <col min="11" max="11" width="26.375" style="132" customWidth="1"/>
    <col min="12" max="12" width="9.00390625" style="132" customWidth="1"/>
    <col min="13" max="13" width="22.50390625" style="132" customWidth="1"/>
    <col min="14" max="16384" width="9.00390625" style="132" customWidth="1"/>
  </cols>
  <sheetData>
    <row r="1" spans="2:7" ht="24" customHeight="1">
      <c r="B1" s="134" t="s">
        <v>1095</v>
      </c>
      <c r="C1" s="134"/>
      <c r="D1" s="134"/>
      <c r="E1" s="134"/>
      <c r="F1" s="134"/>
      <c r="G1" s="134"/>
    </row>
    <row r="2" ht="16.5" customHeight="1">
      <c r="G2" s="330" t="s">
        <v>34</v>
      </c>
    </row>
    <row r="3" spans="1:7" s="327" customFormat="1" ht="24" customHeight="1">
      <c r="A3" s="331"/>
      <c r="B3" s="154" t="s">
        <v>1096</v>
      </c>
      <c r="C3" s="154" t="s">
        <v>3</v>
      </c>
      <c r="D3" s="332" t="s">
        <v>4</v>
      </c>
      <c r="E3" s="154" t="s">
        <v>5</v>
      </c>
      <c r="F3" s="154" t="s">
        <v>6</v>
      </c>
      <c r="G3" s="93" t="s">
        <v>7</v>
      </c>
    </row>
    <row r="4" spans="1:7" ht="24" customHeight="1">
      <c r="A4" s="141">
        <v>208</v>
      </c>
      <c r="B4" s="333" t="s">
        <v>1097</v>
      </c>
      <c r="C4" s="334">
        <v>15</v>
      </c>
      <c r="D4" s="334">
        <v>11</v>
      </c>
      <c r="E4" s="335">
        <f aca="true" t="shared" si="0" ref="E4:E10">D4/C4*100</f>
        <v>73.33333333333333</v>
      </c>
      <c r="F4" s="334">
        <v>17</v>
      </c>
      <c r="G4" s="336">
        <f>D4/F4*100-100</f>
        <v>-35.294117647058826</v>
      </c>
    </row>
    <row r="5" spans="1:7" ht="24" customHeight="1">
      <c r="A5" s="141">
        <v>212</v>
      </c>
      <c r="B5" s="333" t="s">
        <v>1098</v>
      </c>
      <c r="C5" s="334">
        <v>750</v>
      </c>
      <c r="D5" s="334">
        <v>580</v>
      </c>
      <c r="E5" s="335">
        <f t="shared" si="0"/>
        <v>77.33333333333333</v>
      </c>
      <c r="F5" s="334">
        <v>620</v>
      </c>
      <c r="G5" s="336">
        <f aca="true" t="shared" si="1" ref="G5:G10">D5/F5*100-100</f>
        <v>-6.451612903225808</v>
      </c>
    </row>
    <row r="6" spans="1:7" ht="24" customHeight="1">
      <c r="A6" s="141">
        <v>215</v>
      </c>
      <c r="B6" s="333" t="s">
        <v>1099</v>
      </c>
      <c r="C6" s="334">
        <v>350000</v>
      </c>
      <c r="D6" s="334">
        <v>296439</v>
      </c>
      <c r="E6" s="335">
        <f t="shared" si="0"/>
        <v>84.69685714285714</v>
      </c>
      <c r="F6" s="334">
        <v>216639</v>
      </c>
      <c r="G6" s="336">
        <f t="shared" si="1"/>
        <v>36.835472837300756</v>
      </c>
    </row>
    <row r="7" spans="1:7" ht="24" customHeight="1">
      <c r="A7" s="141">
        <v>216</v>
      </c>
      <c r="B7" s="333" t="s">
        <v>1100</v>
      </c>
      <c r="C7" s="334">
        <v>40</v>
      </c>
      <c r="D7" s="334">
        <v>0</v>
      </c>
      <c r="E7" s="335">
        <f t="shared" si="0"/>
        <v>0</v>
      </c>
      <c r="F7" s="334">
        <v>63</v>
      </c>
      <c r="G7" s="336">
        <f t="shared" si="1"/>
        <v>-100</v>
      </c>
    </row>
    <row r="8" spans="1:7" ht="24" customHeight="1">
      <c r="A8" s="141">
        <v>232</v>
      </c>
      <c r="B8" s="337" t="s">
        <v>1101</v>
      </c>
      <c r="C8" s="334">
        <v>9150</v>
      </c>
      <c r="D8" s="334">
        <v>10832</v>
      </c>
      <c r="E8" s="335">
        <f t="shared" si="0"/>
        <v>118.38251366120218</v>
      </c>
      <c r="F8" s="334">
        <v>15005</v>
      </c>
      <c r="G8" s="336">
        <f t="shared" si="1"/>
        <v>-27.810729756747747</v>
      </c>
    </row>
    <row r="9" spans="1:7" ht="24" customHeight="1">
      <c r="A9" s="141">
        <v>233</v>
      </c>
      <c r="B9" s="337" t="s">
        <v>1102</v>
      </c>
      <c r="C9" s="334">
        <v>5400</v>
      </c>
      <c r="D9" s="334">
        <v>5316</v>
      </c>
      <c r="E9" s="335">
        <f t="shared" si="0"/>
        <v>98.44444444444444</v>
      </c>
      <c r="F9" s="334">
        <v>3864</v>
      </c>
      <c r="G9" s="336">
        <f t="shared" si="1"/>
        <v>37.577639751552795</v>
      </c>
    </row>
    <row r="10" spans="1:7" ht="24" customHeight="1">
      <c r="A10" s="141"/>
      <c r="B10" s="337" t="s">
        <v>1103</v>
      </c>
      <c r="C10" s="334">
        <v>50</v>
      </c>
      <c r="D10" s="334">
        <v>50</v>
      </c>
      <c r="E10" s="335">
        <f t="shared" si="0"/>
        <v>100</v>
      </c>
      <c r="F10" s="334">
        <v>41</v>
      </c>
      <c r="G10" s="336">
        <f t="shared" si="1"/>
        <v>21.951219512195124</v>
      </c>
    </row>
    <row r="11" spans="1:7" ht="24" customHeight="1">
      <c r="A11" s="141"/>
      <c r="B11" s="338"/>
      <c r="C11" s="339"/>
      <c r="D11" s="340"/>
      <c r="E11" s="339"/>
      <c r="F11" s="339"/>
      <c r="G11" s="339"/>
    </row>
    <row r="12" spans="1:7" ht="24" customHeight="1">
      <c r="A12" s="141"/>
      <c r="B12" s="341"/>
      <c r="C12" s="161"/>
      <c r="D12" s="161"/>
      <c r="E12" s="336"/>
      <c r="F12" s="161"/>
      <c r="G12" s="336"/>
    </row>
    <row r="13" spans="1:7" ht="24" customHeight="1">
      <c r="A13" s="141"/>
      <c r="B13" s="333"/>
      <c r="C13" s="334"/>
      <c r="D13" s="334"/>
      <c r="E13" s="335"/>
      <c r="F13" s="334"/>
      <c r="G13" s="336"/>
    </row>
    <row r="14" spans="1:7" ht="24" customHeight="1">
      <c r="A14" s="141"/>
      <c r="B14" s="333"/>
      <c r="C14" s="334"/>
      <c r="D14" s="334"/>
      <c r="E14" s="335"/>
      <c r="F14" s="334"/>
      <c r="G14" s="336"/>
    </row>
    <row r="15" spans="1:7" ht="24" customHeight="1">
      <c r="A15" s="141"/>
      <c r="B15" s="333"/>
      <c r="C15" s="334"/>
      <c r="D15" s="334"/>
      <c r="E15" s="335"/>
      <c r="F15" s="334"/>
      <c r="G15" s="336"/>
    </row>
    <row r="16" spans="1:7" ht="24" customHeight="1">
      <c r="A16" s="141"/>
      <c r="B16" s="333"/>
      <c r="C16" s="334"/>
      <c r="D16" s="334"/>
      <c r="E16" s="335"/>
      <c r="F16" s="334"/>
      <c r="G16" s="336"/>
    </row>
    <row r="17" spans="1:7" ht="24" customHeight="1">
      <c r="A17" s="141"/>
      <c r="B17" s="333"/>
      <c r="C17" s="334"/>
      <c r="D17" s="334"/>
      <c r="E17" s="335"/>
      <c r="F17" s="334"/>
      <c r="G17" s="336"/>
    </row>
    <row r="18" spans="1:7" ht="24" customHeight="1">
      <c r="A18" s="141"/>
      <c r="B18" s="333"/>
      <c r="C18" s="334"/>
      <c r="D18" s="334"/>
      <c r="E18" s="335"/>
      <c r="F18" s="334"/>
      <c r="G18" s="336"/>
    </row>
    <row r="19" spans="1:7" ht="24" customHeight="1">
      <c r="A19" s="141"/>
      <c r="B19" s="333"/>
      <c r="C19" s="334"/>
      <c r="D19" s="334"/>
      <c r="E19" s="335"/>
      <c r="F19" s="334"/>
      <c r="G19" s="336"/>
    </row>
    <row r="20" spans="1:7" ht="24" customHeight="1">
      <c r="A20" s="141"/>
      <c r="B20" s="333"/>
      <c r="C20" s="334"/>
      <c r="D20" s="334"/>
      <c r="E20" s="335"/>
      <c r="F20" s="334"/>
      <c r="G20" s="336"/>
    </row>
    <row r="21" spans="1:7" ht="24" customHeight="1">
      <c r="A21" s="141"/>
      <c r="B21" s="333"/>
      <c r="C21" s="334"/>
      <c r="D21" s="334"/>
      <c r="E21" s="335"/>
      <c r="F21" s="334"/>
      <c r="G21" s="336"/>
    </row>
    <row r="22" spans="1:7" ht="24" customHeight="1">
      <c r="A22" s="141"/>
      <c r="B22" s="333"/>
      <c r="C22" s="334"/>
      <c r="D22" s="334"/>
      <c r="E22" s="335"/>
      <c r="F22" s="334"/>
      <c r="G22" s="336"/>
    </row>
    <row r="23" spans="1:7" ht="24" customHeight="1">
      <c r="A23" s="141"/>
      <c r="B23" s="333"/>
      <c r="C23" s="334"/>
      <c r="D23" s="334"/>
      <c r="E23" s="335"/>
      <c r="F23" s="334"/>
      <c r="G23" s="336"/>
    </row>
    <row r="24" spans="1:7" ht="24" customHeight="1">
      <c r="A24" s="141"/>
      <c r="B24" s="333"/>
      <c r="C24" s="334"/>
      <c r="D24" s="334"/>
      <c r="E24" s="335"/>
      <c r="F24" s="334"/>
      <c r="G24" s="336"/>
    </row>
    <row r="25" spans="1:7" ht="24" customHeight="1">
      <c r="A25" s="141"/>
      <c r="B25" s="333"/>
      <c r="C25" s="334"/>
      <c r="D25" s="334"/>
      <c r="E25" s="335"/>
      <c r="F25" s="334"/>
      <c r="G25" s="336"/>
    </row>
    <row r="26" spans="1:7" ht="24" customHeight="1">
      <c r="A26" s="141"/>
      <c r="B26" s="333"/>
      <c r="C26" s="334"/>
      <c r="D26" s="334"/>
      <c r="E26" s="335"/>
      <c r="F26" s="334"/>
      <c r="G26" s="336"/>
    </row>
    <row r="27" spans="1:7" ht="24" customHeight="1">
      <c r="A27" s="141"/>
      <c r="B27" s="333"/>
      <c r="C27" s="334"/>
      <c r="D27" s="334"/>
      <c r="E27" s="335"/>
      <c r="F27" s="334"/>
      <c r="G27" s="336"/>
    </row>
    <row r="28" spans="1:7" ht="24" customHeight="1">
      <c r="A28" s="141"/>
      <c r="B28" s="333"/>
      <c r="C28" s="334"/>
      <c r="D28" s="334"/>
      <c r="E28" s="335"/>
      <c r="F28" s="334"/>
      <c r="G28" s="336"/>
    </row>
    <row r="29" spans="2:7" ht="24" customHeight="1">
      <c r="B29" s="162" t="s">
        <v>1094</v>
      </c>
      <c r="C29" s="334">
        <f>SUM(C4:C28)</f>
        <v>365405</v>
      </c>
      <c r="D29" s="334">
        <f>SUM(D4:D28)</f>
        <v>313228</v>
      </c>
      <c r="E29" s="335">
        <f>D29/C29*100</f>
        <v>85.72077557778356</v>
      </c>
      <c r="F29" s="334">
        <f>SUM(F4:F28)</f>
        <v>236249</v>
      </c>
      <c r="G29" s="336">
        <f>D29/F29*100-100</f>
        <v>32.58384162472646</v>
      </c>
    </row>
  </sheetData>
  <sheetProtection/>
  <mergeCells count="1">
    <mergeCell ref="B1:G1"/>
  </mergeCells>
  <printOptions/>
  <pageMargins left="0.95" right="0.7" top="0.74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63"/>
  <sheetViews>
    <sheetView showZeros="0" workbookViewId="0" topLeftCell="A1">
      <selection activeCell="B60" sqref="B60"/>
    </sheetView>
  </sheetViews>
  <sheetFormatPr defaultColWidth="9.00390625" defaultRowHeight="14.25"/>
  <cols>
    <col min="1" max="1" width="7.875" style="132" customWidth="1"/>
    <col min="2" max="2" width="47.25390625" style="132" customWidth="1"/>
    <col min="3" max="3" width="10.375" style="133" customWidth="1"/>
    <col min="4" max="4" width="11.375" style="133" customWidth="1"/>
    <col min="5" max="5" width="8.375" style="132" customWidth="1"/>
    <col min="6" max="6" width="5.50390625" style="309" customWidth="1"/>
    <col min="7" max="16384" width="9.00390625" style="132" customWidth="1"/>
  </cols>
  <sheetData>
    <row r="1" spans="2:5" ht="24.75" customHeight="1">
      <c r="B1" s="310" t="s">
        <v>1104</v>
      </c>
      <c r="C1" s="310"/>
      <c r="D1" s="310"/>
      <c r="E1" s="310"/>
    </row>
    <row r="2" ht="16.5" customHeight="1">
      <c r="E2" s="135" t="s">
        <v>34</v>
      </c>
    </row>
    <row r="3" spans="1:5" ht="19.5" customHeight="1">
      <c r="A3" s="136" t="s">
        <v>60</v>
      </c>
      <c r="B3" s="136" t="s">
        <v>2</v>
      </c>
      <c r="C3" s="311" t="s">
        <v>4</v>
      </c>
      <c r="D3" s="311" t="s">
        <v>6</v>
      </c>
      <c r="E3" s="137" t="s">
        <v>7</v>
      </c>
    </row>
    <row r="4" spans="1:6" ht="19.5" customHeight="1">
      <c r="A4" s="141"/>
      <c r="B4" s="138" t="s">
        <v>1105</v>
      </c>
      <c r="C4" s="312">
        <v>313228</v>
      </c>
      <c r="D4" s="312">
        <v>236249</v>
      </c>
      <c r="E4" s="313">
        <f>_xlfn.IFERROR(C4/D4*100-100,0)</f>
        <v>32.58384162472646</v>
      </c>
      <c r="F4" s="314"/>
    </row>
    <row r="5" spans="1:5" ht="19.5" customHeight="1">
      <c r="A5" s="141"/>
      <c r="B5" s="138"/>
      <c r="C5" s="143"/>
      <c r="D5" s="143"/>
      <c r="E5" s="313"/>
    </row>
    <row r="6" spans="1:6" s="131" customFormat="1" ht="19.5" customHeight="1">
      <c r="A6" s="315" t="s">
        <v>398</v>
      </c>
      <c r="B6" s="315" t="s">
        <v>1106</v>
      </c>
      <c r="C6" s="316">
        <v>11</v>
      </c>
      <c r="D6" s="316">
        <v>17</v>
      </c>
      <c r="E6" s="313">
        <f aca="true" t="shared" si="0" ref="E4:E63">_xlfn.IFERROR(C6/D6*100-100,0)</f>
        <v>-35.294117647058826</v>
      </c>
      <c r="F6" s="317"/>
    </row>
    <row r="7" spans="1:6" s="131" customFormat="1" ht="19.5" customHeight="1">
      <c r="A7" s="315" t="s">
        <v>1107</v>
      </c>
      <c r="B7" s="315" t="s">
        <v>1108</v>
      </c>
      <c r="C7" s="316">
        <v>0</v>
      </c>
      <c r="D7" s="316">
        <v>4</v>
      </c>
      <c r="E7" s="313">
        <f t="shared" si="0"/>
        <v>-100</v>
      </c>
      <c r="F7" s="317"/>
    </row>
    <row r="8" spans="1:5" ht="19.5" customHeight="1">
      <c r="A8" s="318" t="s">
        <v>1109</v>
      </c>
      <c r="B8" s="318" t="s">
        <v>1110</v>
      </c>
      <c r="C8" s="319">
        <v>0</v>
      </c>
      <c r="D8" s="319">
        <v>4</v>
      </c>
      <c r="E8" s="320">
        <f t="shared" si="0"/>
        <v>-100</v>
      </c>
    </row>
    <row r="9" spans="1:6" s="131" customFormat="1" ht="19.5" customHeight="1">
      <c r="A9" s="315" t="s">
        <v>1111</v>
      </c>
      <c r="B9" s="315" t="s">
        <v>1112</v>
      </c>
      <c r="C9" s="316">
        <v>11</v>
      </c>
      <c r="D9" s="316">
        <v>13</v>
      </c>
      <c r="E9" s="313">
        <f t="shared" si="0"/>
        <v>-15.384615384615387</v>
      </c>
      <c r="F9" s="317"/>
    </row>
    <row r="10" spans="1:5" ht="19.5" customHeight="1">
      <c r="A10" s="318" t="s">
        <v>1113</v>
      </c>
      <c r="B10" s="318" t="s">
        <v>1114</v>
      </c>
      <c r="C10" s="319">
        <v>11</v>
      </c>
      <c r="D10" s="319">
        <v>13</v>
      </c>
      <c r="E10" s="320">
        <f t="shared" si="0"/>
        <v>-15.384615384615387</v>
      </c>
    </row>
    <row r="11" spans="1:6" s="131" customFormat="1" ht="19.5" customHeight="1">
      <c r="A11" s="315" t="s">
        <v>443</v>
      </c>
      <c r="B11" s="315" t="s">
        <v>1115</v>
      </c>
      <c r="C11" s="316">
        <v>580</v>
      </c>
      <c r="D11" s="316">
        <v>620</v>
      </c>
      <c r="E11" s="313">
        <f t="shared" si="0"/>
        <v>-6.451612903225808</v>
      </c>
      <c r="F11" s="317"/>
    </row>
    <row r="12" spans="1:6" s="131" customFormat="1" ht="19.5" customHeight="1">
      <c r="A12" s="315" t="s">
        <v>1116</v>
      </c>
      <c r="B12" s="315" t="s">
        <v>1117</v>
      </c>
      <c r="C12" s="316">
        <v>224</v>
      </c>
      <c r="D12" s="316">
        <v>358</v>
      </c>
      <c r="E12" s="313">
        <f t="shared" si="0"/>
        <v>-37.43016759776536</v>
      </c>
      <c r="F12" s="317"/>
    </row>
    <row r="13" spans="1:5" ht="19.5" customHeight="1">
      <c r="A13" s="318" t="s">
        <v>1118</v>
      </c>
      <c r="B13" s="318" t="s">
        <v>1119</v>
      </c>
      <c r="C13" s="319">
        <v>144</v>
      </c>
      <c r="D13" s="319">
        <v>144</v>
      </c>
      <c r="E13" s="320">
        <f t="shared" si="0"/>
        <v>0</v>
      </c>
    </row>
    <row r="14" spans="1:5" ht="19.5" customHeight="1">
      <c r="A14" s="318" t="s">
        <v>1120</v>
      </c>
      <c r="B14" s="318" t="s">
        <v>1121</v>
      </c>
      <c r="C14" s="319">
        <v>80</v>
      </c>
      <c r="D14" s="319">
        <v>214</v>
      </c>
      <c r="E14" s="320">
        <f t="shared" si="0"/>
        <v>-62.61682242990654</v>
      </c>
    </row>
    <row r="15" spans="1:6" s="131" customFormat="1" ht="19.5" customHeight="1">
      <c r="A15" s="315" t="s">
        <v>1122</v>
      </c>
      <c r="B15" s="315" t="s">
        <v>1123</v>
      </c>
      <c r="C15" s="316">
        <v>356</v>
      </c>
      <c r="D15" s="316">
        <v>262</v>
      </c>
      <c r="E15" s="313">
        <f t="shared" si="0"/>
        <v>35.877862595419856</v>
      </c>
      <c r="F15" s="317"/>
    </row>
    <row r="16" spans="1:5" ht="19.5" customHeight="1">
      <c r="A16" s="318" t="s">
        <v>1124</v>
      </c>
      <c r="B16" s="318" t="s">
        <v>1121</v>
      </c>
      <c r="C16" s="319">
        <v>356</v>
      </c>
      <c r="D16" s="319">
        <v>262</v>
      </c>
      <c r="E16" s="320">
        <f t="shared" si="0"/>
        <v>35.877862595419856</v>
      </c>
    </row>
    <row r="17" spans="1:6" s="131" customFormat="1" ht="19.5" customHeight="1">
      <c r="A17" s="315" t="s">
        <v>734</v>
      </c>
      <c r="B17" s="315" t="s">
        <v>1125</v>
      </c>
      <c r="C17" s="316">
        <v>296439</v>
      </c>
      <c r="D17" s="316">
        <v>216639</v>
      </c>
      <c r="E17" s="313">
        <f t="shared" si="0"/>
        <v>36.835472837300756</v>
      </c>
      <c r="F17" s="317"/>
    </row>
    <row r="18" spans="1:6" s="131" customFormat="1" ht="19.5" customHeight="1">
      <c r="A18" s="315" t="s">
        <v>1126</v>
      </c>
      <c r="B18" s="315" t="s">
        <v>1127</v>
      </c>
      <c r="C18" s="316">
        <v>225998</v>
      </c>
      <c r="D18" s="316">
        <v>209297</v>
      </c>
      <c r="E18" s="313">
        <f t="shared" si="0"/>
        <v>7.9795697023846515</v>
      </c>
      <c r="F18" s="317"/>
    </row>
    <row r="19" spans="1:5" ht="19.5" customHeight="1">
      <c r="A19" s="318" t="s">
        <v>1128</v>
      </c>
      <c r="B19" s="318" t="s">
        <v>1129</v>
      </c>
      <c r="C19" s="319">
        <v>85622</v>
      </c>
      <c r="D19" s="319">
        <v>66110</v>
      </c>
      <c r="E19" s="320">
        <f t="shared" si="0"/>
        <v>29.514445620934822</v>
      </c>
    </row>
    <row r="20" spans="1:5" ht="19.5" customHeight="1">
      <c r="A20" s="318" t="s">
        <v>1130</v>
      </c>
      <c r="B20" s="318" t="s">
        <v>1131</v>
      </c>
      <c r="C20" s="319">
        <v>672</v>
      </c>
      <c r="D20" s="319">
        <v>42675</v>
      </c>
      <c r="E20" s="320">
        <f t="shared" si="0"/>
        <v>-98.42530755711775</v>
      </c>
    </row>
    <row r="21" spans="1:5" ht="19.5" customHeight="1">
      <c r="A21" s="318" t="s">
        <v>1132</v>
      </c>
      <c r="B21" s="318" t="s">
        <v>1133</v>
      </c>
      <c r="C21" s="319">
        <v>466</v>
      </c>
      <c r="D21" s="319">
        <v>3011</v>
      </c>
      <c r="E21" s="320">
        <f t="shared" si="0"/>
        <v>-84.52341414812355</v>
      </c>
    </row>
    <row r="22" spans="1:5" ht="19.5" customHeight="1">
      <c r="A22" s="318" t="s">
        <v>1134</v>
      </c>
      <c r="B22" s="318" t="s">
        <v>1135</v>
      </c>
      <c r="C22" s="319">
        <v>17032</v>
      </c>
      <c r="D22" s="319">
        <v>13811</v>
      </c>
      <c r="E22" s="320">
        <f t="shared" si="0"/>
        <v>23.321989718340447</v>
      </c>
    </row>
    <row r="23" spans="1:5" ht="19.5" customHeight="1">
      <c r="A23" s="318" t="s">
        <v>1136</v>
      </c>
      <c r="B23" s="321" t="s">
        <v>1137</v>
      </c>
      <c r="C23" s="319">
        <v>0</v>
      </c>
      <c r="D23" s="319">
        <v>309</v>
      </c>
      <c r="E23" s="320">
        <f t="shared" si="0"/>
        <v>-100</v>
      </c>
    </row>
    <row r="24" spans="1:5" ht="19.5" customHeight="1">
      <c r="A24" s="318" t="s">
        <v>1138</v>
      </c>
      <c r="B24" s="318" t="s">
        <v>1139</v>
      </c>
      <c r="C24" s="319">
        <v>69</v>
      </c>
      <c r="D24" s="319">
        <v>5</v>
      </c>
      <c r="E24" s="320">
        <f t="shared" si="0"/>
        <v>1280</v>
      </c>
    </row>
    <row r="25" spans="1:5" ht="19.5" customHeight="1">
      <c r="A25" s="318" t="s">
        <v>1140</v>
      </c>
      <c r="B25" s="318" t="s">
        <v>1141</v>
      </c>
      <c r="C25" s="319">
        <v>17000</v>
      </c>
      <c r="D25" s="319">
        <v>0</v>
      </c>
      <c r="E25" s="320">
        <f t="shared" si="0"/>
        <v>0</v>
      </c>
    </row>
    <row r="26" spans="1:5" ht="19.5" customHeight="1">
      <c r="A26" s="318" t="s">
        <v>1142</v>
      </c>
      <c r="B26" s="318" t="s">
        <v>1143</v>
      </c>
      <c r="C26" s="319">
        <v>0</v>
      </c>
      <c r="D26" s="319">
        <v>31</v>
      </c>
      <c r="E26" s="320">
        <f t="shared" si="0"/>
        <v>-100</v>
      </c>
    </row>
    <row r="27" spans="1:5" ht="19.5" customHeight="1">
      <c r="A27" s="318" t="s">
        <v>1144</v>
      </c>
      <c r="B27" s="318" t="s">
        <v>1145</v>
      </c>
      <c r="C27" s="319">
        <v>105137</v>
      </c>
      <c r="D27" s="319">
        <v>83345</v>
      </c>
      <c r="E27" s="320">
        <f t="shared" si="0"/>
        <v>26.146739456476098</v>
      </c>
    </row>
    <row r="28" spans="1:6" s="131" customFormat="1" ht="19.5" customHeight="1">
      <c r="A28" s="315" t="s">
        <v>1146</v>
      </c>
      <c r="B28" s="322" t="s">
        <v>1147</v>
      </c>
      <c r="C28" s="316">
        <v>19728</v>
      </c>
      <c r="D28" s="316">
        <v>4105</v>
      </c>
      <c r="E28" s="313">
        <f t="shared" si="0"/>
        <v>380.584652862363</v>
      </c>
      <c r="F28" s="317"/>
    </row>
    <row r="29" spans="1:5" ht="19.5" customHeight="1">
      <c r="A29" s="318" t="s">
        <v>1148</v>
      </c>
      <c r="B29" s="318" t="s">
        <v>1129</v>
      </c>
      <c r="C29" s="319">
        <v>18451</v>
      </c>
      <c r="D29" s="319">
        <v>4100</v>
      </c>
      <c r="E29" s="320">
        <f t="shared" si="0"/>
        <v>350.0243902439024</v>
      </c>
    </row>
    <row r="30" spans="1:5" ht="19.5" customHeight="1">
      <c r="A30" s="318" t="s">
        <v>1149</v>
      </c>
      <c r="B30" s="318" t="s">
        <v>1131</v>
      </c>
      <c r="C30" s="319">
        <v>300</v>
      </c>
      <c r="D30" s="319">
        <v>0</v>
      </c>
      <c r="E30" s="320">
        <f t="shared" si="0"/>
        <v>0</v>
      </c>
    </row>
    <row r="31" spans="1:5" ht="19.5" customHeight="1">
      <c r="A31" s="318" t="s">
        <v>1150</v>
      </c>
      <c r="B31" s="318" t="s">
        <v>1151</v>
      </c>
      <c r="C31" s="319">
        <v>977</v>
      </c>
      <c r="D31" s="319">
        <v>5</v>
      </c>
      <c r="E31" s="320">
        <f t="shared" si="0"/>
        <v>19440</v>
      </c>
    </row>
    <row r="32" spans="1:6" s="131" customFormat="1" ht="19.5" customHeight="1">
      <c r="A32" s="315" t="s">
        <v>1152</v>
      </c>
      <c r="B32" s="315" t="s">
        <v>1153</v>
      </c>
      <c r="C32" s="316">
        <v>6</v>
      </c>
      <c r="D32" s="316">
        <v>0</v>
      </c>
      <c r="E32" s="313">
        <f t="shared" si="0"/>
        <v>0</v>
      </c>
      <c r="F32" s="317"/>
    </row>
    <row r="33" spans="1:6" s="131" customFormat="1" ht="19.5" customHeight="1">
      <c r="A33" s="315" t="s">
        <v>1154</v>
      </c>
      <c r="B33" s="315" t="s">
        <v>1155</v>
      </c>
      <c r="C33" s="316">
        <v>2863</v>
      </c>
      <c r="D33" s="316">
        <v>1410</v>
      </c>
      <c r="E33" s="313">
        <f t="shared" si="0"/>
        <v>103.04964539007094</v>
      </c>
      <c r="F33" s="317"/>
    </row>
    <row r="34" spans="1:5" ht="19.5" customHeight="1">
      <c r="A34" s="318" t="s">
        <v>1156</v>
      </c>
      <c r="B34" s="318" t="s">
        <v>1157</v>
      </c>
      <c r="C34" s="319">
        <v>1206</v>
      </c>
      <c r="D34" s="319">
        <v>601</v>
      </c>
      <c r="E34" s="320">
        <f t="shared" si="0"/>
        <v>100.66555740432614</v>
      </c>
    </row>
    <row r="35" spans="1:5" ht="19.5" customHeight="1">
      <c r="A35" s="318" t="s">
        <v>1158</v>
      </c>
      <c r="B35" s="318" t="s">
        <v>1159</v>
      </c>
      <c r="C35" s="319">
        <v>1657</v>
      </c>
      <c r="D35" s="319">
        <v>809</v>
      </c>
      <c r="E35" s="320">
        <f t="shared" si="0"/>
        <v>104.82076637824474</v>
      </c>
    </row>
    <row r="36" spans="1:6" s="131" customFormat="1" ht="19.5" customHeight="1">
      <c r="A36" s="315" t="s">
        <v>1160</v>
      </c>
      <c r="B36" s="315" t="s">
        <v>1161</v>
      </c>
      <c r="C36" s="316">
        <v>2844</v>
      </c>
      <c r="D36" s="316">
        <v>1827</v>
      </c>
      <c r="E36" s="313">
        <f t="shared" si="0"/>
        <v>55.66502463054189</v>
      </c>
      <c r="F36" s="317"/>
    </row>
    <row r="37" spans="1:5" ht="19.5" customHeight="1">
      <c r="A37" s="318" t="s">
        <v>1162</v>
      </c>
      <c r="B37" s="318" t="s">
        <v>1163</v>
      </c>
      <c r="C37" s="319">
        <v>2844</v>
      </c>
      <c r="D37" s="319">
        <v>1827</v>
      </c>
      <c r="E37" s="320">
        <f t="shared" si="0"/>
        <v>55.66502463054189</v>
      </c>
    </row>
    <row r="38" spans="1:6" s="131" customFormat="1" ht="19.5" customHeight="1">
      <c r="A38" s="315" t="s">
        <v>1164</v>
      </c>
      <c r="B38" s="315" t="s">
        <v>1165</v>
      </c>
      <c r="C38" s="316">
        <v>10000</v>
      </c>
      <c r="D38" s="316">
        <v>0</v>
      </c>
      <c r="E38" s="313">
        <f t="shared" si="0"/>
        <v>0</v>
      </c>
      <c r="F38" s="317"/>
    </row>
    <row r="39" spans="1:5" ht="19.5" customHeight="1">
      <c r="A39" s="318" t="s">
        <v>1166</v>
      </c>
      <c r="B39" s="323" t="s">
        <v>1129</v>
      </c>
      <c r="C39" s="319">
        <v>10000</v>
      </c>
      <c r="D39" s="319">
        <v>0</v>
      </c>
      <c r="E39" s="320">
        <f t="shared" si="0"/>
        <v>0</v>
      </c>
    </row>
    <row r="40" spans="1:6" s="308" customFormat="1" ht="19.5" customHeight="1">
      <c r="A40" s="315" t="s">
        <v>1167</v>
      </c>
      <c r="B40" s="315" t="s">
        <v>1168</v>
      </c>
      <c r="C40" s="316">
        <v>35000</v>
      </c>
      <c r="D40" s="316">
        <v>0</v>
      </c>
      <c r="E40" s="313">
        <f t="shared" si="0"/>
        <v>0</v>
      </c>
      <c r="F40" s="317"/>
    </row>
    <row r="41" spans="1:5" ht="19.5" customHeight="1">
      <c r="A41" s="318" t="s">
        <v>1169</v>
      </c>
      <c r="B41" s="318" t="s">
        <v>1170</v>
      </c>
      <c r="C41" s="319">
        <v>35000</v>
      </c>
      <c r="D41" s="319">
        <v>0</v>
      </c>
      <c r="E41" s="320">
        <f t="shared" si="0"/>
        <v>0</v>
      </c>
    </row>
    <row r="42" spans="1:6" s="131" customFormat="1" ht="19.5" customHeight="1">
      <c r="A42" s="315" t="s">
        <v>759</v>
      </c>
      <c r="B42" s="315" t="s">
        <v>1171</v>
      </c>
      <c r="C42" s="316">
        <v>0</v>
      </c>
      <c r="D42" s="316">
        <v>63</v>
      </c>
      <c r="E42" s="313">
        <f t="shared" si="0"/>
        <v>-100</v>
      </c>
      <c r="F42" s="317"/>
    </row>
    <row r="43" spans="1:6" s="131" customFormat="1" ht="19.5" customHeight="1">
      <c r="A43" s="315" t="s">
        <v>1172</v>
      </c>
      <c r="B43" s="315" t="s">
        <v>1173</v>
      </c>
      <c r="C43" s="316">
        <v>0</v>
      </c>
      <c r="D43" s="316">
        <v>63</v>
      </c>
      <c r="E43" s="313">
        <f t="shared" si="0"/>
        <v>-100</v>
      </c>
      <c r="F43" s="317"/>
    </row>
    <row r="44" spans="1:5" ht="19.5" customHeight="1">
      <c r="A44" s="318" t="s">
        <v>1174</v>
      </c>
      <c r="B44" s="318" t="s">
        <v>1121</v>
      </c>
      <c r="C44" s="319">
        <v>0</v>
      </c>
      <c r="D44" s="319">
        <v>30</v>
      </c>
      <c r="E44" s="320">
        <f t="shared" si="0"/>
        <v>-100</v>
      </c>
    </row>
    <row r="45" spans="1:5" ht="19.5" customHeight="1">
      <c r="A45" s="318" t="s">
        <v>1175</v>
      </c>
      <c r="B45" s="318" t="s">
        <v>1176</v>
      </c>
      <c r="C45" s="319">
        <v>0</v>
      </c>
      <c r="D45" s="319">
        <v>33</v>
      </c>
      <c r="E45" s="320">
        <f t="shared" si="0"/>
        <v>-100</v>
      </c>
    </row>
    <row r="46" spans="1:6" s="131" customFormat="1" ht="19.5" customHeight="1">
      <c r="A46" s="315" t="s">
        <v>1049</v>
      </c>
      <c r="B46" s="315" t="s">
        <v>1177</v>
      </c>
      <c r="C46" s="316">
        <v>10832</v>
      </c>
      <c r="D46" s="316">
        <v>15005</v>
      </c>
      <c r="E46" s="313">
        <f t="shared" si="0"/>
        <v>-27.810729756747747</v>
      </c>
      <c r="F46" s="317"/>
    </row>
    <row r="47" spans="1:6" s="131" customFormat="1" ht="19.5" customHeight="1">
      <c r="A47" s="315" t="s">
        <v>1178</v>
      </c>
      <c r="B47" s="315" t="s">
        <v>1179</v>
      </c>
      <c r="C47" s="316">
        <v>7792</v>
      </c>
      <c r="D47" s="316">
        <v>11459</v>
      </c>
      <c r="E47" s="313">
        <f t="shared" si="0"/>
        <v>-32.00104721179858</v>
      </c>
      <c r="F47" s="317"/>
    </row>
    <row r="48" spans="1:5" ht="19.5" customHeight="1">
      <c r="A48" s="318" t="s">
        <v>1180</v>
      </c>
      <c r="B48" s="318" t="s">
        <v>1181</v>
      </c>
      <c r="C48" s="319">
        <v>7754</v>
      </c>
      <c r="D48" s="319">
        <v>11459</v>
      </c>
      <c r="E48" s="320">
        <f t="shared" si="0"/>
        <v>-32.3326642813509</v>
      </c>
    </row>
    <row r="49" spans="1:6" s="131" customFormat="1" ht="19.5" customHeight="1">
      <c r="A49" s="324" t="s">
        <v>1182</v>
      </c>
      <c r="B49" s="325" t="s">
        <v>1183</v>
      </c>
      <c r="C49" s="319">
        <v>38</v>
      </c>
      <c r="D49" s="319">
        <v>0</v>
      </c>
      <c r="E49" s="320">
        <f t="shared" si="0"/>
        <v>0</v>
      </c>
      <c r="F49" s="317"/>
    </row>
    <row r="50" spans="1:6" s="131" customFormat="1" ht="19.5" customHeight="1">
      <c r="A50" s="315" t="s">
        <v>1184</v>
      </c>
      <c r="B50" s="326" t="s">
        <v>1185</v>
      </c>
      <c r="C50" s="316">
        <v>3040</v>
      </c>
      <c r="D50" s="316">
        <v>3546</v>
      </c>
      <c r="E50" s="313">
        <f t="shared" si="0"/>
        <v>-14.269599548787369</v>
      </c>
      <c r="F50" s="317"/>
    </row>
    <row r="51" spans="1:5" ht="19.5" customHeight="1">
      <c r="A51" s="318" t="s">
        <v>1186</v>
      </c>
      <c r="B51" s="318" t="s">
        <v>1187</v>
      </c>
      <c r="C51" s="319">
        <v>1798</v>
      </c>
      <c r="D51" s="319">
        <v>2571</v>
      </c>
      <c r="E51" s="320">
        <f t="shared" si="0"/>
        <v>-30.066122131466358</v>
      </c>
    </row>
    <row r="52" spans="1:5" ht="19.5" customHeight="1">
      <c r="A52" s="318" t="s">
        <v>1188</v>
      </c>
      <c r="B52" s="318" t="s">
        <v>1189</v>
      </c>
      <c r="C52" s="319">
        <v>1007</v>
      </c>
      <c r="D52" s="319">
        <v>821</v>
      </c>
      <c r="E52" s="320">
        <f t="shared" si="0"/>
        <v>22.655298416565174</v>
      </c>
    </row>
    <row r="53" spans="1:6" s="131" customFormat="1" ht="19.5" customHeight="1">
      <c r="A53" s="318" t="s">
        <v>1190</v>
      </c>
      <c r="B53" s="318" t="s">
        <v>1191</v>
      </c>
      <c r="C53" s="319">
        <v>38</v>
      </c>
      <c r="D53" s="319">
        <v>46</v>
      </c>
      <c r="E53" s="320">
        <f t="shared" si="0"/>
        <v>-17.391304347826093</v>
      </c>
      <c r="F53" s="317"/>
    </row>
    <row r="54" spans="1:5" ht="19.5" customHeight="1">
      <c r="A54" s="318" t="s">
        <v>1192</v>
      </c>
      <c r="B54" s="318" t="s">
        <v>1193</v>
      </c>
      <c r="C54" s="319">
        <v>197</v>
      </c>
      <c r="D54" s="319">
        <v>108</v>
      </c>
      <c r="E54" s="320">
        <f t="shared" si="0"/>
        <v>82.40740740740742</v>
      </c>
    </row>
    <row r="55" spans="1:5" ht="19.5" customHeight="1">
      <c r="A55" s="315" t="s">
        <v>1052</v>
      </c>
      <c r="B55" s="315" t="s">
        <v>1194</v>
      </c>
      <c r="C55" s="316">
        <v>5316</v>
      </c>
      <c r="D55" s="316">
        <v>3864</v>
      </c>
      <c r="E55" s="313">
        <f t="shared" si="0"/>
        <v>37.577639751552795</v>
      </c>
    </row>
    <row r="56" spans="1:5" ht="19.5" customHeight="1">
      <c r="A56" s="315" t="s">
        <v>1195</v>
      </c>
      <c r="B56" s="315" t="s">
        <v>1196</v>
      </c>
      <c r="C56" s="316">
        <v>5316</v>
      </c>
      <c r="D56" s="316">
        <v>3864</v>
      </c>
      <c r="E56" s="313">
        <f t="shared" si="0"/>
        <v>37.577639751552795</v>
      </c>
    </row>
    <row r="57" spans="1:5" ht="19.5" customHeight="1">
      <c r="A57" s="318" t="s">
        <v>1197</v>
      </c>
      <c r="B57" s="318" t="s">
        <v>1198</v>
      </c>
      <c r="C57" s="319">
        <v>4546</v>
      </c>
      <c r="D57" s="319">
        <v>3864</v>
      </c>
      <c r="E57" s="320">
        <f t="shared" si="0"/>
        <v>17.650103519668733</v>
      </c>
    </row>
    <row r="58" spans="1:6" s="131" customFormat="1" ht="19.5" customHeight="1">
      <c r="A58" s="318" t="s">
        <v>1199</v>
      </c>
      <c r="B58" s="318" t="s">
        <v>1200</v>
      </c>
      <c r="C58" s="319">
        <v>770</v>
      </c>
      <c r="D58" s="319">
        <v>0</v>
      </c>
      <c r="E58" s="320">
        <f t="shared" si="0"/>
        <v>0</v>
      </c>
      <c r="F58" s="317"/>
    </row>
    <row r="59" spans="1:6" s="131" customFormat="1" ht="19.5" customHeight="1">
      <c r="A59" s="315" t="s">
        <v>1058</v>
      </c>
      <c r="B59" s="315" t="s">
        <v>1201</v>
      </c>
      <c r="C59" s="316">
        <v>50</v>
      </c>
      <c r="D59" s="316">
        <v>41</v>
      </c>
      <c r="E59" s="313">
        <f t="shared" si="0"/>
        <v>21.951219512195124</v>
      </c>
      <c r="F59" s="317"/>
    </row>
    <row r="60" spans="1:5" ht="19.5" customHeight="1">
      <c r="A60" s="315" t="s">
        <v>1202</v>
      </c>
      <c r="B60" s="315" t="s">
        <v>1203</v>
      </c>
      <c r="C60" s="316">
        <v>50</v>
      </c>
      <c r="D60" s="316">
        <v>41</v>
      </c>
      <c r="E60" s="313">
        <f t="shared" si="0"/>
        <v>21.951219512195124</v>
      </c>
    </row>
    <row r="61" spans="1:5" ht="19.5" customHeight="1">
      <c r="A61" s="318" t="s">
        <v>1204</v>
      </c>
      <c r="B61" s="318" t="s">
        <v>1205</v>
      </c>
      <c r="C61" s="319">
        <v>0</v>
      </c>
      <c r="D61" s="319">
        <v>19</v>
      </c>
      <c r="E61" s="320">
        <f t="shared" si="0"/>
        <v>-100</v>
      </c>
    </row>
    <row r="62" spans="1:6" s="131" customFormat="1" ht="19.5" customHeight="1">
      <c r="A62" s="318" t="s">
        <v>1206</v>
      </c>
      <c r="B62" s="318" t="s">
        <v>1207</v>
      </c>
      <c r="C62" s="319">
        <v>11</v>
      </c>
      <c r="D62" s="319">
        <v>22</v>
      </c>
      <c r="E62" s="320">
        <f t="shared" si="0"/>
        <v>-50</v>
      </c>
      <c r="F62" s="317"/>
    </row>
    <row r="63" spans="1:6" s="131" customFormat="1" ht="19.5" customHeight="1">
      <c r="A63" s="318" t="s">
        <v>1208</v>
      </c>
      <c r="B63" s="318" t="s">
        <v>1209</v>
      </c>
      <c r="C63" s="319">
        <v>39</v>
      </c>
      <c r="D63" s="319">
        <v>0</v>
      </c>
      <c r="E63" s="320">
        <f t="shared" si="0"/>
        <v>0</v>
      </c>
      <c r="F63" s="317"/>
    </row>
    <row r="64" ht="19.5" customHeight="1"/>
    <row r="65" ht="19.5" customHeight="1"/>
    <row r="66" ht="19.5" customHeight="1"/>
  </sheetData>
  <sheetProtection/>
  <mergeCells count="1">
    <mergeCell ref="B1:E1"/>
  </mergeCells>
  <printOptions/>
  <pageMargins left="0.61" right="0.2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view="pageBreakPreview" zoomScaleSheetLayoutView="100" workbookViewId="0" topLeftCell="A1">
      <selection activeCell="F6" sqref="F6"/>
    </sheetView>
  </sheetViews>
  <sheetFormatPr defaultColWidth="9.125" defaultRowHeight="19.5" customHeight="1"/>
  <cols>
    <col min="1" max="1" width="31.125" style="121" customWidth="1"/>
    <col min="2" max="2" width="21.25390625" style="121" customWidth="1"/>
    <col min="3" max="3" width="23.125" style="121" customWidth="1"/>
    <col min="4" max="4" width="9.125" style="121" customWidth="1"/>
    <col min="5" max="5" width="19.25390625" style="121" customWidth="1"/>
    <col min="6" max="249" width="9.125" style="121" customWidth="1"/>
    <col min="250" max="16384" width="9.125" style="121" customWidth="1"/>
  </cols>
  <sheetData>
    <row r="1" spans="1:3" ht="33" customHeight="1">
      <c r="A1" s="122" t="s">
        <v>1210</v>
      </c>
      <c r="B1" s="122"/>
      <c r="C1" s="122"/>
    </row>
    <row r="2" spans="1:3" ht="30.75" customHeight="1">
      <c r="A2" s="123"/>
      <c r="B2" s="123"/>
      <c r="C2" s="124" t="s">
        <v>34</v>
      </c>
    </row>
    <row r="3" spans="1:3" ht="30.75" customHeight="1">
      <c r="A3" s="93" t="s">
        <v>1211</v>
      </c>
      <c r="B3" s="93" t="s">
        <v>3</v>
      </c>
      <c r="C3" s="93" t="s">
        <v>4</v>
      </c>
    </row>
    <row r="4" spans="1:3" ht="30.75" customHeight="1">
      <c r="A4" s="125" t="s">
        <v>1212</v>
      </c>
      <c r="B4" s="126">
        <f>B5+B6</f>
        <v>628209</v>
      </c>
      <c r="C4" s="126">
        <f>C5+C6</f>
        <v>699888</v>
      </c>
    </row>
    <row r="5" spans="1:3" ht="30.75" customHeight="1">
      <c r="A5" s="125" t="s">
        <v>1213</v>
      </c>
      <c r="B5" s="126">
        <v>530250</v>
      </c>
      <c r="C5" s="126">
        <v>604704</v>
      </c>
    </row>
    <row r="6" spans="1:3" ht="30.75" customHeight="1">
      <c r="A6" s="125" t="s">
        <v>1214</v>
      </c>
      <c r="B6" s="126">
        <f>SUM(B7:B9)</f>
        <v>97959</v>
      </c>
      <c r="C6" s="126">
        <f>SUM(C7:C9)</f>
        <v>95184</v>
      </c>
    </row>
    <row r="7" spans="1:3" ht="30.75" customHeight="1">
      <c r="A7" s="125" t="s">
        <v>1215</v>
      </c>
      <c r="B7" s="126">
        <v>9000</v>
      </c>
      <c r="C7" s="126">
        <v>6225</v>
      </c>
    </row>
    <row r="8" spans="1:3" ht="30.75" customHeight="1">
      <c r="A8" s="125" t="s">
        <v>1216</v>
      </c>
      <c r="B8" s="126">
        <v>43959</v>
      </c>
      <c r="C8" s="126">
        <v>43959</v>
      </c>
    </row>
    <row r="9" spans="1:3" ht="30.75" customHeight="1">
      <c r="A9" s="125" t="s">
        <v>1217</v>
      </c>
      <c r="B9" s="126">
        <v>45000</v>
      </c>
      <c r="C9" s="126">
        <v>45000</v>
      </c>
    </row>
    <row r="10" spans="1:3" ht="30.75" customHeight="1">
      <c r="A10" s="125"/>
      <c r="B10" s="126"/>
      <c r="C10" s="126"/>
    </row>
    <row r="11" spans="1:3" ht="30.75" customHeight="1">
      <c r="A11" s="127" t="s">
        <v>1218</v>
      </c>
      <c r="B11" s="126">
        <f>B12+B13</f>
        <v>628209</v>
      </c>
      <c r="C11" s="126">
        <f>C12+C13</f>
        <v>699888</v>
      </c>
    </row>
    <row r="12" spans="1:3" ht="30.75" customHeight="1">
      <c r="A12" s="125" t="s">
        <v>1219</v>
      </c>
      <c r="B12" s="126">
        <v>365405</v>
      </c>
      <c r="C12" s="126">
        <v>313228</v>
      </c>
    </row>
    <row r="13" spans="1:3" ht="30.75" customHeight="1">
      <c r="A13" s="128" t="s">
        <v>1220</v>
      </c>
      <c r="B13" s="126">
        <f>SUM(B14:B15)</f>
        <v>262804</v>
      </c>
      <c r="C13" s="126">
        <f>SUM(C14:C15)</f>
        <v>386660</v>
      </c>
    </row>
    <row r="14" spans="1:3" ht="30.75" customHeight="1">
      <c r="A14" s="128" t="s">
        <v>1221</v>
      </c>
      <c r="B14" s="126">
        <v>230000</v>
      </c>
      <c r="C14" s="126">
        <v>319205</v>
      </c>
    </row>
    <row r="15" spans="1:3" ht="30.75" customHeight="1">
      <c r="A15" s="128" t="s">
        <v>1222</v>
      </c>
      <c r="B15" s="126">
        <v>32804</v>
      </c>
      <c r="C15" s="126">
        <v>67455</v>
      </c>
    </row>
    <row r="16" ht="30.75" customHeight="1"/>
  </sheetData>
  <sheetProtection/>
  <mergeCells count="1">
    <mergeCell ref="A1:C1"/>
  </mergeCells>
  <printOptions/>
  <pageMargins left="1.1" right="0.75" top="1" bottom="1" header="0.51" footer="0.51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SheetLayoutView="100" workbookViewId="0" topLeftCell="A1">
      <selection activeCell="A3" sqref="A3"/>
    </sheetView>
  </sheetViews>
  <sheetFormatPr defaultColWidth="9.00390625" defaultRowHeight="16.5" customHeight="1"/>
  <cols>
    <col min="1" max="1" width="32.875" style="31" customWidth="1"/>
    <col min="2" max="3" width="10.75390625" style="31" customWidth="1"/>
    <col min="4" max="4" width="9.375" style="31" customWidth="1"/>
    <col min="5" max="5" width="10.375" style="31" customWidth="1"/>
    <col min="6" max="6" width="9.25390625" style="31" customWidth="1"/>
    <col min="7" max="16384" width="9.00390625" style="31" customWidth="1"/>
  </cols>
  <sheetData>
    <row r="1" spans="1:6" ht="19.5" customHeight="1">
      <c r="A1" s="66" t="s">
        <v>1223</v>
      </c>
      <c r="B1" s="66"/>
      <c r="C1" s="66"/>
      <c r="D1" s="66"/>
      <c r="E1" s="66"/>
      <c r="F1" s="66"/>
    </row>
    <row r="2" spans="1:6" ht="26.25" customHeight="1">
      <c r="A2" s="92"/>
      <c r="B2" s="92"/>
      <c r="C2" s="92"/>
      <c r="D2" s="92"/>
      <c r="E2" s="92"/>
      <c r="F2" s="68" t="s">
        <v>34</v>
      </c>
    </row>
    <row r="3" spans="1:6" s="28" customFormat="1" ht="25.5" customHeight="1">
      <c r="A3" s="42" t="s">
        <v>1224</v>
      </c>
      <c r="B3" s="93" t="s">
        <v>3</v>
      </c>
      <c r="C3" s="42" t="s">
        <v>4</v>
      </c>
      <c r="D3" s="42" t="s">
        <v>5</v>
      </c>
      <c r="E3" s="93" t="s">
        <v>6</v>
      </c>
      <c r="F3" s="42" t="s">
        <v>7</v>
      </c>
    </row>
    <row r="4" spans="1:6" s="28" customFormat="1" ht="25.5" customHeight="1">
      <c r="A4" s="77" t="s">
        <v>1225</v>
      </c>
      <c r="B4" s="107">
        <v>200180</v>
      </c>
      <c r="C4" s="117">
        <v>196655</v>
      </c>
      <c r="D4" s="306">
        <f aca="true" t="shared" si="0" ref="D4:D14">C4/B4*100</f>
        <v>98.2390848236587</v>
      </c>
      <c r="E4" s="117">
        <v>205686.05289599998</v>
      </c>
      <c r="F4" s="114">
        <f aca="true" t="shared" si="1" ref="F4:F14">C4/E4*100-100</f>
        <v>-4.3906977497236</v>
      </c>
    </row>
    <row r="5" spans="1:6" s="28" customFormat="1" ht="25.5" customHeight="1">
      <c r="A5" s="77" t="s">
        <v>1226</v>
      </c>
      <c r="B5" s="107">
        <v>57150</v>
      </c>
      <c r="C5" s="117">
        <v>79642</v>
      </c>
      <c r="D5" s="306">
        <f t="shared" si="0"/>
        <v>139.35608048993876</v>
      </c>
      <c r="E5" s="117">
        <v>56103.933339999996</v>
      </c>
      <c r="F5" s="114">
        <f t="shared" si="1"/>
        <v>41.95439652573921</v>
      </c>
    </row>
    <row r="6" spans="1:6" s="28" customFormat="1" ht="25.5" customHeight="1">
      <c r="A6" s="77" t="s">
        <v>1227</v>
      </c>
      <c r="B6" s="107">
        <v>3920</v>
      </c>
      <c r="C6" s="117">
        <v>3951</v>
      </c>
      <c r="D6" s="306">
        <f t="shared" si="0"/>
        <v>100.79081632653062</v>
      </c>
      <c r="E6" s="117">
        <v>3584.9581770000004</v>
      </c>
      <c r="F6" s="114">
        <f t="shared" si="1"/>
        <v>10.210490748494976</v>
      </c>
    </row>
    <row r="7" spans="1:6" s="28" customFormat="1" ht="25.5" customHeight="1">
      <c r="A7" s="116" t="s">
        <v>1228</v>
      </c>
      <c r="B7" s="107">
        <v>4600</v>
      </c>
      <c r="C7" s="113">
        <v>4441</v>
      </c>
      <c r="D7" s="306">
        <f t="shared" si="0"/>
        <v>96.54347826086956</v>
      </c>
      <c r="E7" s="113">
        <v>4797.779388</v>
      </c>
      <c r="F7" s="114">
        <f t="shared" si="1"/>
        <v>-7.436344173981013</v>
      </c>
    </row>
    <row r="8" spans="1:6" s="28" customFormat="1" ht="25.5" customHeight="1">
      <c r="A8" s="116" t="s">
        <v>1229</v>
      </c>
      <c r="B8" s="107">
        <v>4500</v>
      </c>
      <c r="C8" s="113">
        <v>3042</v>
      </c>
      <c r="D8" s="306">
        <f t="shared" si="0"/>
        <v>67.60000000000001</v>
      </c>
      <c r="E8" s="113">
        <v>6468.9567130000005</v>
      </c>
      <c r="F8" s="114">
        <f t="shared" si="1"/>
        <v>-52.97541574382769</v>
      </c>
    </row>
    <row r="9" spans="1:6" s="28" customFormat="1" ht="25.5" customHeight="1">
      <c r="A9" s="116" t="s">
        <v>1230</v>
      </c>
      <c r="B9" s="107">
        <v>65350</v>
      </c>
      <c r="C9" s="113">
        <v>72102</v>
      </c>
      <c r="D9" s="306">
        <f t="shared" si="0"/>
        <v>110.33205814843153</v>
      </c>
      <c r="E9" s="113">
        <v>53581.263274000004</v>
      </c>
      <c r="F9" s="114">
        <f t="shared" si="1"/>
        <v>34.5656962794811</v>
      </c>
    </row>
    <row r="10" spans="1:6" s="28" customFormat="1" ht="25.5" customHeight="1">
      <c r="A10" s="116" t="s">
        <v>1231</v>
      </c>
      <c r="B10" s="107">
        <v>9600</v>
      </c>
      <c r="C10" s="113">
        <v>10751</v>
      </c>
      <c r="D10" s="306">
        <f t="shared" si="0"/>
        <v>111.98958333333333</v>
      </c>
      <c r="E10" s="113">
        <v>9799.356682</v>
      </c>
      <c r="F10" s="114">
        <f t="shared" si="1"/>
        <v>9.711283596279657</v>
      </c>
    </row>
    <row r="11" spans="1:6" s="28" customFormat="1" ht="25.5" customHeight="1">
      <c r="A11" s="116" t="s">
        <v>1232</v>
      </c>
      <c r="B11" s="107">
        <v>1120</v>
      </c>
      <c r="C11" s="113">
        <v>1525</v>
      </c>
      <c r="D11" s="306">
        <f t="shared" si="0"/>
        <v>136.16071428571428</v>
      </c>
      <c r="E11" s="113">
        <v>1081.62686</v>
      </c>
      <c r="F11" s="114">
        <f t="shared" si="1"/>
        <v>40.99132116597028</v>
      </c>
    </row>
    <row r="12" spans="1:6" s="28" customFormat="1" ht="25.5" customHeight="1">
      <c r="A12" s="77" t="s">
        <v>1233</v>
      </c>
      <c r="B12" s="107">
        <v>33570</v>
      </c>
      <c r="C12" s="113">
        <v>34415</v>
      </c>
      <c r="D12" s="306">
        <f t="shared" si="0"/>
        <v>102.51712838844207</v>
      </c>
      <c r="E12" s="113">
        <v>28860.883433</v>
      </c>
      <c r="F12" s="114">
        <f t="shared" si="1"/>
        <v>19.244444058317825</v>
      </c>
    </row>
    <row r="13" spans="1:6" s="28" customFormat="1" ht="25.5" customHeight="1">
      <c r="A13" s="77" t="s">
        <v>1234</v>
      </c>
      <c r="B13" s="107">
        <v>76620</v>
      </c>
      <c r="C13" s="117">
        <v>97638</v>
      </c>
      <c r="D13" s="306">
        <f t="shared" si="0"/>
        <v>127.4314800313234</v>
      </c>
      <c r="E13" s="117">
        <v>70999.419064</v>
      </c>
      <c r="F13" s="114">
        <f t="shared" si="1"/>
        <v>37.51943507028918</v>
      </c>
    </row>
    <row r="14" spans="1:6" s="28" customFormat="1" ht="25.5" customHeight="1">
      <c r="A14" s="77" t="s">
        <v>1235</v>
      </c>
      <c r="B14" s="107">
        <v>41360</v>
      </c>
      <c r="C14" s="117">
        <v>29282</v>
      </c>
      <c r="D14" s="306">
        <f t="shared" si="0"/>
        <v>70.79787234042553</v>
      </c>
      <c r="E14" s="117">
        <v>27501.505182999997</v>
      </c>
      <c r="F14" s="114">
        <f t="shared" si="1"/>
        <v>6.474172250399633</v>
      </c>
    </row>
    <row r="15" spans="1:6" s="28" customFormat="1" ht="25.5" customHeight="1">
      <c r="A15" s="50"/>
      <c r="B15" s="117"/>
      <c r="C15" s="117"/>
      <c r="D15" s="306"/>
      <c r="E15" s="117"/>
      <c r="F15" s="114"/>
    </row>
    <row r="16" spans="1:6" s="28" customFormat="1" ht="25.5" customHeight="1">
      <c r="A16" s="50"/>
      <c r="B16" s="117"/>
      <c r="C16" s="117"/>
      <c r="D16" s="306"/>
      <c r="E16" s="117"/>
      <c r="F16" s="114"/>
    </row>
    <row r="17" spans="1:6" s="28" customFormat="1" ht="25.5" customHeight="1">
      <c r="A17" s="50"/>
      <c r="B17" s="117"/>
      <c r="C17" s="117"/>
      <c r="D17" s="306"/>
      <c r="E17" s="117"/>
      <c r="F17" s="114"/>
    </row>
    <row r="18" spans="1:6" s="28" customFormat="1" ht="25.5" customHeight="1">
      <c r="A18" s="50"/>
      <c r="B18" s="117"/>
      <c r="C18" s="117"/>
      <c r="D18" s="306"/>
      <c r="E18" s="117"/>
      <c r="F18" s="114"/>
    </row>
    <row r="19" spans="1:6" s="28" customFormat="1" ht="25.5" customHeight="1">
      <c r="A19" s="77"/>
      <c r="B19" s="117"/>
      <c r="C19" s="117"/>
      <c r="D19" s="306"/>
      <c r="E19" s="117"/>
      <c r="F19" s="114"/>
    </row>
    <row r="20" spans="1:6" s="28" customFormat="1" ht="25.5" customHeight="1">
      <c r="A20" s="77"/>
      <c r="B20" s="117"/>
      <c r="C20" s="117"/>
      <c r="D20" s="306"/>
      <c r="E20" s="117"/>
      <c r="F20" s="114"/>
    </row>
    <row r="21" spans="1:6" s="28" customFormat="1" ht="25.5" customHeight="1">
      <c r="A21" s="77"/>
      <c r="B21" s="117"/>
      <c r="C21" s="117"/>
      <c r="D21" s="306"/>
      <c r="E21" s="117"/>
      <c r="F21" s="114"/>
    </row>
    <row r="22" spans="1:6" s="28" customFormat="1" ht="25.5" customHeight="1">
      <c r="A22" s="77"/>
      <c r="B22" s="117"/>
      <c r="C22" s="117"/>
      <c r="D22" s="306"/>
      <c r="E22" s="307"/>
      <c r="F22" s="114"/>
    </row>
    <row r="23" spans="1:6" s="28" customFormat="1" ht="25.5" customHeight="1">
      <c r="A23" s="77"/>
      <c r="B23" s="117"/>
      <c r="C23" s="117"/>
      <c r="D23" s="306"/>
      <c r="E23" s="117"/>
      <c r="F23" s="114"/>
    </row>
    <row r="24" spans="1:6" s="28" customFormat="1" ht="25.5" customHeight="1">
      <c r="A24" s="77"/>
      <c r="B24" s="117"/>
      <c r="C24" s="117"/>
      <c r="D24" s="306"/>
      <c r="E24" s="117"/>
      <c r="F24" s="114"/>
    </row>
    <row r="25" spans="1:6" s="28" customFormat="1" ht="25.5" customHeight="1">
      <c r="A25" s="77"/>
      <c r="B25" s="117"/>
      <c r="C25" s="117"/>
      <c r="D25" s="306"/>
      <c r="E25" s="117"/>
      <c r="F25" s="114"/>
    </row>
    <row r="26" spans="1:6" s="28" customFormat="1" ht="25.5" customHeight="1">
      <c r="A26" s="73" t="s">
        <v>32</v>
      </c>
      <c r="B26" s="117">
        <f>SUM(B4:B15)</f>
        <v>497970</v>
      </c>
      <c r="C26" s="117">
        <f>SUM(C4:C15)</f>
        <v>533444</v>
      </c>
      <c r="D26" s="306">
        <f>C26/B26*100</f>
        <v>107.12372231258911</v>
      </c>
      <c r="E26" s="117">
        <f>SUM(E4:E15)</f>
        <v>468465.73501000006</v>
      </c>
      <c r="F26" s="114">
        <f>C26/E26*100-100</f>
        <v>13.870441343722376</v>
      </c>
    </row>
    <row r="27" spans="2:6" ht="16.5" customHeight="1">
      <c r="B27" s="115"/>
      <c r="C27" s="115"/>
      <c r="D27" s="115"/>
      <c r="E27" s="115"/>
      <c r="F27" s="115"/>
    </row>
    <row r="28" spans="2:6" ht="16.5" customHeight="1">
      <c r="B28" s="115"/>
      <c r="C28" s="115"/>
      <c r="D28" s="115"/>
      <c r="E28" s="115"/>
      <c r="F28" s="115"/>
    </row>
    <row r="29" spans="2:6" ht="16.5" customHeight="1">
      <c r="B29" s="115"/>
      <c r="C29" s="115"/>
      <c r="D29" s="115"/>
      <c r="E29" s="115"/>
      <c r="F29" s="115"/>
    </row>
    <row r="30" spans="2:6" ht="16.5" customHeight="1">
      <c r="B30" s="115"/>
      <c r="C30" s="115"/>
      <c r="D30" s="115"/>
      <c r="E30" s="115"/>
      <c r="F30" s="115"/>
    </row>
    <row r="31" spans="2:6" ht="16.5" customHeight="1">
      <c r="B31" s="115"/>
      <c r="C31" s="115"/>
      <c r="D31" s="115"/>
      <c r="E31" s="115"/>
      <c r="F31" s="115"/>
    </row>
    <row r="32" spans="2:6" ht="16.5" customHeight="1">
      <c r="B32" s="115"/>
      <c r="C32" s="115"/>
      <c r="D32" s="115"/>
      <c r="E32" s="115"/>
      <c r="F32" s="115"/>
    </row>
    <row r="33" spans="2:6" ht="16.5" customHeight="1">
      <c r="B33" s="115"/>
      <c r="C33" s="115"/>
      <c r="D33" s="115"/>
      <c r="E33" s="115"/>
      <c r="F33" s="115"/>
    </row>
    <row r="34" spans="2:6" ht="16.5" customHeight="1">
      <c r="B34" s="115"/>
      <c r="C34" s="115"/>
      <c r="D34" s="115"/>
      <c r="E34" s="115"/>
      <c r="F34" s="115"/>
    </row>
    <row r="35" spans="2:6" ht="16.5" customHeight="1">
      <c r="B35" s="115"/>
      <c r="C35" s="115"/>
      <c r="D35" s="115"/>
      <c r="E35" s="115"/>
      <c r="F35" s="115"/>
    </row>
  </sheetData>
  <sheetProtection/>
  <mergeCells count="1">
    <mergeCell ref="A1:F1"/>
  </mergeCells>
  <printOptions verticalCentered="1"/>
  <pageMargins left="0.75" right="0.51" top="0.98" bottom="0.98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2020-04-22T00:45:44Z</cp:lastPrinted>
  <dcterms:created xsi:type="dcterms:W3CDTF">1996-12-17T01:32:42Z</dcterms:created>
  <dcterms:modified xsi:type="dcterms:W3CDTF">2020-05-25T02:16:32Z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