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66" firstSheet="21" activeTab="26"/>
  </bookViews>
  <sheets>
    <sheet name="2018年一般公共预算收入" sheetId="1" r:id="rId1"/>
    <sheet name="2018年一般公共预算支出（类）" sheetId="2" r:id="rId2"/>
    <sheet name="2018年一般公共预算支出（项）" sheetId="3" r:id="rId3"/>
    <sheet name="2018年一般公共预算转移支付" sheetId="4" r:id="rId4"/>
    <sheet name="2018年政府性基金收入" sheetId="5" r:id="rId5"/>
    <sheet name="2018年政府性基金支出（类）" sheetId="6" r:id="rId6"/>
    <sheet name="2018年政府性基金支出（项）" sheetId="7" r:id="rId7"/>
    <sheet name="2018年政府性基金转移支付" sheetId="8" r:id="rId8"/>
    <sheet name="2018年社保基金收入" sheetId="9" r:id="rId9"/>
    <sheet name="2018年社保基金支出" sheetId="10" r:id="rId10"/>
    <sheet name="2018年国有资本经营预算" sheetId="11" r:id="rId11"/>
    <sheet name="2018年政府一般债务限额与余额明细表" sheetId="12" r:id="rId12"/>
    <sheet name="2018年政府政府专项债务限额与余额明细表" sheetId="13" r:id="rId13"/>
    <sheet name="2019年一般公共预算收入" sheetId="14" r:id="rId14"/>
    <sheet name="2019年一般公共预算支出（类）" sheetId="15" r:id="rId15"/>
    <sheet name="2019年一般公共预算支出（项）" sheetId="16" r:id="rId16"/>
    <sheet name="2019年一般公共预算支出（本级）" sheetId="17" r:id="rId17"/>
    <sheet name="2019年一般公共预算基本支出政府经济分类支出（本级）" sheetId="18" r:id="rId18"/>
    <sheet name="2019年一般公共预算转移支付表" sheetId="19" r:id="rId19"/>
    <sheet name="2019年一般公共预算专项转移支付预算表（按地区）" sheetId="20" r:id="rId20"/>
    <sheet name="2019年一般公共预算专项转移支付预算表（按项目）" sheetId="21" r:id="rId21"/>
    <sheet name="2019年政府性基金收入预算" sheetId="22" r:id="rId22"/>
    <sheet name="2019年政府性基金支出（类）" sheetId="23" r:id="rId23"/>
    <sheet name="2019年政府性基金支出（项）" sheetId="24" r:id="rId24"/>
    <sheet name="2019年政府性基金支出（本级）" sheetId="25" r:id="rId25"/>
    <sheet name="2019年政府性基金转移支付表" sheetId="26" r:id="rId26"/>
    <sheet name="2019年国有资本经营预算" sheetId="27" r:id="rId27"/>
    <sheet name="2019年社保基金收入预算" sheetId="28" r:id="rId28"/>
    <sheet name="2019年社保基金支出预算" sheetId="29" r:id="rId29"/>
  </sheets>
  <definedNames>
    <definedName name="_xlfn.IFERROR" hidden="1">#NAME?</definedName>
    <definedName name="_xlnm.Print_Area" localSheetId="18">'2019年一般公共预算转移支付表'!$A$1:$F$24</definedName>
    <definedName name="_xlnm.Print_Titles" localSheetId="2">'2018年一般公共预算支出（项）'!$1:$4</definedName>
    <definedName name="_xlnm.Print_Titles" localSheetId="6">'2018年政府性基金支出（项）'!$1:$3</definedName>
    <definedName name="_xlnm.Print_Titles" localSheetId="11">'2018年政府一般债务限额与余额明细表'!$1:$3</definedName>
    <definedName name="_xlnm.Print_Titles" localSheetId="15">'2019年一般公共预算支出（项）'!$1:$4</definedName>
    <definedName name="_xlnm.Print_Titles" localSheetId="23">'2019年政府性基金支出（项）'!$1:$3</definedName>
  </definedNames>
  <calcPr fullCalcOnLoad="1"/>
</workbook>
</file>

<file path=xl/sharedStrings.xml><?xml version="1.0" encoding="utf-8"?>
<sst xmlns="http://schemas.openxmlformats.org/spreadsheetml/2006/main" count="2955" uniqueCount="1827">
  <si>
    <t>永嘉县2018年一般公共预算收入执行情况</t>
  </si>
  <si>
    <t xml:space="preserve">         单位：万元</t>
  </si>
  <si>
    <t>项    目</t>
  </si>
  <si>
    <t>预算调整数</t>
  </si>
  <si>
    <t>执行数</t>
  </si>
  <si>
    <t>完成%</t>
  </si>
  <si>
    <t>上年执行数</t>
  </si>
  <si>
    <t>增长%</t>
  </si>
  <si>
    <t>一、税收收入</t>
  </si>
  <si>
    <t xml:space="preserve">    1.增值税50%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</si>
  <si>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.企业所得税</t>
    </r>
    <r>
      <rPr>
        <sz val="12"/>
        <rFont val="宋体"/>
        <family val="0"/>
      </rPr>
      <t>40%</t>
    </r>
  </si>
  <si>
    <r>
      <t xml:space="preserve">    </t>
    </r>
    <r>
      <rPr>
        <sz val="12"/>
        <rFont val="宋体"/>
        <family val="0"/>
      </rPr>
      <t>3</t>
    </r>
    <r>
      <rPr>
        <sz val="12"/>
        <rFont val="宋体"/>
        <family val="0"/>
      </rPr>
      <t>.个人所得税</t>
    </r>
    <r>
      <rPr>
        <sz val="12"/>
        <rFont val="宋体"/>
        <family val="0"/>
      </rPr>
      <t>40%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</si>
  <si>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.资源税</t>
    </r>
  </si>
  <si>
    <r>
      <t xml:space="preserve">    </t>
    </r>
    <r>
      <rPr>
        <sz val="12"/>
        <rFont val="宋体"/>
        <family val="0"/>
      </rPr>
      <t>5</t>
    </r>
    <r>
      <rPr>
        <sz val="12"/>
        <rFont val="宋体"/>
        <family val="0"/>
      </rPr>
      <t>.城建税</t>
    </r>
  </si>
  <si>
    <r>
      <t xml:space="preserve">    </t>
    </r>
    <r>
      <rPr>
        <sz val="12"/>
        <rFont val="宋体"/>
        <family val="0"/>
      </rPr>
      <t>6</t>
    </r>
    <r>
      <rPr>
        <sz val="12"/>
        <rFont val="宋体"/>
        <family val="0"/>
      </rPr>
      <t>.房产税</t>
    </r>
  </si>
  <si>
    <r>
      <t xml:space="preserve">    </t>
    </r>
    <r>
      <rPr>
        <sz val="12"/>
        <rFont val="宋体"/>
        <family val="0"/>
      </rPr>
      <t>7</t>
    </r>
    <r>
      <rPr>
        <sz val="12"/>
        <rFont val="宋体"/>
        <family val="0"/>
      </rPr>
      <t>.印花税</t>
    </r>
  </si>
  <si>
    <r>
      <t xml:space="preserve">    </t>
    </r>
    <r>
      <rPr>
        <sz val="12"/>
        <rFont val="宋体"/>
        <family val="0"/>
      </rPr>
      <t>8</t>
    </r>
    <r>
      <rPr>
        <sz val="12"/>
        <rFont val="宋体"/>
        <family val="0"/>
      </rPr>
      <t>.城镇土地使用税</t>
    </r>
  </si>
  <si>
    <r>
      <t xml:space="preserve">    </t>
    </r>
    <r>
      <rPr>
        <sz val="12"/>
        <rFont val="宋体"/>
        <family val="0"/>
      </rPr>
      <t>9</t>
    </r>
    <r>
      <rPr>
        <sz val="12"/>
        <rFont val="宋体"/>
        <family val="0"/>
      </rPr>
      <t>.土地增值税</t>
    </r>
  </si>
  <si>
    <r>
      <t xml:space="preserve">    1</t>
    </r>
    <r>
      <rPr>
        <sz val="12"/>
        <rFont val="宋体"/>
        <family val="0"/>
      </rPr>
      <t>0</t>
    </r>
    <r>
      <rPr>
        <sz val="12"/>
        <rFont val="宋体"/>
        <family val="0"/>
      </rPr>
      <t>.车船税</t>
    </r>
  </si>
  <si>
    <r>
      <t xml:space="preserve">    1</t>
    </r>
    <r>
      <rPr>
        <sz val="12"/>
        <rFont val="宋体"/>
        <family val="0"/>
      </rPr>
      <t>1</t>
    </r>
    <r>
      <rPr>
        <sz val="12"/>
        <rFont val="宋体"/>
        <family val="0"/>
      </rPr>
      <t>.耕地占用税</t>
    </r>
  </si>
  <si>
    <r>
      <t xml:space="preserve">    1</t>
    </r>
    <r>
      <rPr>
        <sz val="12"/>
        <rFont val="宋体"/>
        <family val="0"/>
      </rPr>
      <t>2</t>
    </r>
    <r>
      <rPr>
        <sz val="12"/>
        <rFont val="宋体"/>
        <family val="0"/>
      </rPr>
      <t>.契税</t>
    </r>
  </si>
  <si>
    <r>
      <t xml:space="preserve">    </t>
    </r>
    <r>
      <rPr>
        <sz val="12"/>
        <rFont val="宋体"/>
        <family val="0"/>
      </rPr>
      <t>1</t>
    </r>
    <r>
      <rPr>
        <sz val="12"/>
        <rFont val="宋体"/>
        <family val="0"/>
      </rPr>
      <t>3.环境保护税80%</t>
    </r>
  </si>
  <si>
    <t>二、非税收入</t>
  </si>
  <si>
    <t xml:space="preserve">    1.专项收入</t>
  </si>
  <si>
    <t xml:space="preserve">    (1)教育费附加</t>
  </si>
  <si>
    <r>
      <t xml:space="preserve">    (</t>
    </r>
    <r>
      <rPr>
        <sz val="12"/>
        <rFont val="宋体"/>
        <family val="0"/>
      </rPr>
      <t>2</t>
    </r>
    <r>
      <rPr>
        <sz val="12"/>
        <rFont val="宋体"/>
        <family val="0"/>
      </rPr>
      <t>)其他专项收入</t>
    </r>
  </si>
  <si>
    <r>
      <t xml:space="preserve">    2</t>
    </r>
    <r>
      <rPr>
        <sz val="12"/>
        <rFont val="宋体"/>
        <family val="0"/>
      </rPr>
      <t>.</t>
    </r>
    <r>
      <rPr>
        <sz val="12"/>
        <rFont val="宋体"/>
        <family val="0"/>
      </rPr>
      <t>行政事业性收费收入</t>
    </r>
  </si>
  <si>
    <t xml:space="preserve">    3.罚没收入</t>
  </si>
  <si>
    <t xml:space="preserve">    4.国有资本经营收入</t>
  </si>
  <si>
    <t xml:space="preserve">    5.国有资源（资产）有偿使用收入</t>
  </si>
  <si>
    <t xml:space="preserve">    6.政府住房基金收入</t>
  </si>
  <si>
    <t>合     计</t>
  </si>
  <si>
    <t>永嘉县2018年一般公共预算支出（类级）执行情况</t>
  </si>
  <si>
    <t>单位：万元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</si>
  <si>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</si>
  <si>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</si>
  <si>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</si>
  <si>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</si>
  <si>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</si>
  <si>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</si>
  <si>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</si>
  <si>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</si>
  <si>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</si>
  <si>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</si>
  <si>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</si>
  <si>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</si>
  <si>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</si>
  <si>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</si>
  <si>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</si>
  <si>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</si>
  <si>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</si>
  <si>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</si>
  <si>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</si>
  <si>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二十、其他支出</t>
  </si>
  <si>
    <t>二十一、债务付息支出</t>
  </si>
  <si>
    <t>二十二、债务发行费用支出</t>
  </si>
  <si>
    <r>
      <t xml:space="preserve">合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计</t>
    </r>
  </si>
  <si>
    <r>
      <t>永嘉县201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年一般公共预算支出（项级）执行情况</t>
    </r>
  </si>
  <si>
    <t>单位:万元</t>
  </si>
  <si>
    <t>科目编码</t>
  </si>
  <si>
    <t>一般公共预算支出合计</t>
  </si>
  <si>
    <t>一般公共服务支出</t>
  </si>
  <si>
    <t>人大事务</t>
  </si>
  <si>
    <t>行政运行</t>
  </si>
  <si>
    <t>人大会议</t>
  </si>
  <si>
    <t>人大监督</t>
  </si>
  <si>
    <t>代表工作</t>
  </si>
  <si>
    <t>其他人大事务支出</t>
  </si>
  <si>
    <t>政协事务</t>
  </si>
  <si>
    <t>政协会议</t>
  </si>
  <si>
    <t>委员视察</t>
  </si>
  <si>
    <t>其他政协事务支出</t>
  </si>
  <si>
    <t>政府办公厅（室）及相关机构事务</t>
  </si>
  <si>
    <t>一般行政管理事务</t>
  </si>
  <si>
    <t>政务公开审批</t>
  </si>
  <si>
    <t>信访事务</t>
  </si>
  <si>
    <t>事业运行</t>
  </si>
  <si>
    <t>其他政府办公厅（室）及相关机构事务支出</t>
  </si>
  <si>
    <t>发展与改革事务</t>
  </si>
  <si>
    <t>社会事业发展规划</t>
  </si>
  <si>
    <t>物价管理</t>
  </si>
  <si>
    <t>其他发展与改革事务支出</t>
  </si>
  <si>
    <t>统计信息事务</t>
  </si>
  <si>
    <t>专项统计业务</t>
  </si>
  <si>
    <t>专项普查活动</t>
  </si>
  <si>
    <t>统计抽样调查</t>
  </si>
  <si>
    <t>其他统计信息事务支出</t>
  </si>
  <si>
    <t>财政事务</t>
  </si>
  <si>
    <t>信息化建设</t>
  </si>
  <si>
    <t>其他财政事务支出</t>
  </si>
  <si>
    <t>税收事务</t>
  </si>
  <si>
    <t>代扣代收代征税款手续费</t>
  </si>
  <si>
    <t>其他税收事务支出</t>
  </si>
  <si>
    <t>审计事务</t>
  </si>
  <si>
    <t>审计业务</t>
  </si>
  <si>
    <t>其他审计事务支出</t>
  </si>
  <si>
    <t>人力资源事务</t>
  </si>
  <si>
    <t>公务员招考</t>
  </si>
  <si>
    <t>其他人力资源事务支出</t>
  </si>
  <si>
    <t>纪检监察事务</t>
  </si>
  <si>
    <t>其他纪检监察事务支出</t>
  </si>
  <si>
    <t>商贸事务</t>
  </si>
  <si>
    <t>其他商贸事务支出</t>
  </si>
  <si>
    <t>知识产权事务</t>
  </si>
  <si>
    <t>工商行政管理事务</t>
  </si>
  <si>
    <t>其他工商行政管理事务支出</t>
  </si>
  <si>
    <t>质量技术监督与检验检疫事务</t>
  </si>
  <si>
    <t>其他质量技术监督与检验检疫事务支出</t>
  </si>
  <si>
    <t>民族事务</t>
  </si>
  <si>
    <t>其他民族事务支出</t>
  </si>
  <si>
    <t>宗教事务</t>
  </si>
  <si>
    <t>宗教工作专项</t>
  </si>
  <si>
    <t>港澳台侨事务</t>
  </si>
  <si>
    <t>台湾事务</t>
  </si>
  <si>
    <t>华侨事务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</si>
  <si>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</si>
  <si>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</si>
  <si>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</si>
  <si>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</si>
  <si>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</si>
  <si>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</si>
  <si>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其他群众团体事务支出</t>
  </si>
  <si>
    <t>党委办公厅（室）及相关机构事务</t>
  </si>
  <si>
    <t>专项业务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</si>
  <si>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</si>
  <si>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</si>
  <si>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</si>
  <si>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</si>
  <si>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</si>
  <si>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</si>
  <si>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>其他统战事务支出</t>
  </si>
  <si>
    <t>其他共产党事务支出</t>
  </si>
  <si>
    <t>其他一般公共服务支出</t>
  </si>
  <si>
    <t>国家赔偿费用支出</t>
  </si>
  <si>
    <t>国防支出</t>
  </si>
  <si>
    <t>国防动员</t>
  </si>
  <si>
    <t>兵役征集</t>
  </si>
  <si>
    <t>国防教育</t>
  </si>
  <si>
    <t>预备役部队</t>
  </si>
  <si>
    <t>民兵</t>
  </si>
  <si>
    <t>其他国防动员支出</t>
  </si>
  <si>
    <t>公共安全支出</t>
  </si>
  <si>
    <t>武装警察</t>
  </si>
  <si>
    <t>内卫</t>
  </si>
  <si>
    <t>消防</t>
  </si>
  <si>
    <t>公安</t>
  </si>
  <si>
    <t>治安管理</t>
  </si>
  <si>
    <t>刑事侦查</t>
  </si>
  <si>
    <t>禁毒管理</t>
  </si>
  <si>
    <t>道路交通管理</t>
  </si>
  <si>
    <t>网络运行及维护</t>
  </si>
  <si>
    <t>拘押收教场所管理</t>
  </si>
  <si>
    <t>警犬繁育及训养</t>
  </si>
  <si>
    <t>其他公安支出</t>
  </si>
  <si>
    <t>检察</t>
  </si>
  <si>
    <t>公诉和审判监督</t>
  </si>
  <si>
    <t>侦查监督</t>
  </si>
  <si>
    <t>其他检察支出</t>
  </si>
  <si>
    <t>法院</t>
  </si>
  <si>
    <t>案件审判</t>
  </si>
  <si>
    <t>案件执行</t>
  </si>
  <si>
    <t>“两庭”建设</t>
  </si>
  <si>
    <t>其他法院支出</t>
  </si>
  <si>
    <t>司法</t>
  </si>
  <si>
    <t>基层司法业务</t>
  </si>
  <si>
    <t>普法宣传</t>
  </si>
  <si>
    <t>法律援助</t>
  </si>
  <si>
    <t>社区矫正</t>
  </si>
  <si>
    <t>其他司法支出</t>
  </si>
  <si>
    <t>其他公共安全支出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</si>
  <si>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</si>
  <si>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</si>
  <si>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</si>
  <si>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</si>
  <si>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</si>
  <si>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</si>
  <si>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</si>
  <si>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</si>
  <si>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</si>
  <si>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</si>
  <si>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>职业教育</t>
  </si>
  <si>
    <t>职业高中教育</t>
  </si>
  <si>
    <t>其他职业教育支出</t>
  </si>
  <si>
    <t>成人教育</t>
  </si>
  <si>
    <t>其他成人教育支出</t>
  </si>
  <si>
    <t>进修及培训</t>
  </si>
  <si>
    <t>干部教育</t>
  </si>
  <si>
    <t>其他进修及培训</t>
  </si>
  <si>
    <t>教育费附加安排的支出</t>
  </si>
  <si>
    <t>其他教育费附加安排的支出</t>
  </si>
  <si>
    <t>其他教育支出</t>
  </si>
  <si>
    <t>科学技术支出</t>
  </si>
  <si>
    <t>科学技术管理事务</t>
  </si>
  <si>
    <t>其他科学技术管理事务支出</t>
  </si>
  <si>
    <t>技术研究与开发</t>
  </si>
  <si>
    <t>应用技术研究与开发</t>
  </si>
  <si>
    <t>产业技术研究与开发</t>
  </si>
  <si>
    <t>科技条件与服务</t>
  </si>
  <si>
    <t>机构运行</t>
  </si>
  <si>
    <t>其他科技条件与服务支出</t>
  </si>
  <si>
    <t>社会科学</t>
  </si>
  <si>
    <t>社会科学研究机构</t>
  </si>
  <si>
    <t>社会科学研究</t>
  </si>
  <si>
    <t>其他社会科学支出</t>
  </si>
  <si>
    <t>科学技术普及</t>
  </si>
  <si>
    <t>科普活动</t>
  </si>
  <si>
    <t>青少年科技活动</t>
  </si>
  <si>
    <t>学术交流活动</t>
  </si>
  <si>
    <t>其他科学技术普及支出</t>
  </si>
  <si>
    <t>科技交流与合作</t>
  </si>
  <si>
    <t>其他科技交流与合作支出</t>
  </si>
  <si>
    <t>其他科学技术支出</t>
  </si>
  <si>
    <t>科技奖励</t>
  </si>
  <si>
    <t>文化体育与传媒支出</t>
  </si>
  <si>
    <t>文化</t>
  </si>
  <si>
    <t>图书馆</t>
  </si>
  <si>
    <t>艺术表演团体</t>
  </si>
  <si>
    <t>群众文化</t>
  </si>
  <si>
    <t>文化创作与保护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</si>
  <si>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</si>
  <si>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</si>
  <si>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</si>
  <si>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</si>
  <si>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</si>
  <si>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</si>
  <si>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</si>
  <si>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体育竞赛</t>
  </si>
  <si>
    <t>群众体育</t>
  </si>
  <si>
    <t>其他体育支出</t>
  </si>
  <si>
    <t>新闻出版广播影视</t>
  </si>
  <si>
    <t>电视</t>
  </si>
  <si>
    <t>电影</t>
  </si>
  <si>
    <t>出版发行</t>
  </si>
  <si>
    <t>其他新闻出版广播影视支出</t>
  </si>
  <si>
    <t>其他文化体育与传媒支出</t>
  </si>
  <si>
    <t>文化产业发展专项支出</t>
  </si>
  <si>
    <t>社会保障和就业支出</t>
  </si>
  <si>
    <t>人力资源和社会保障管理事务</t>
  </si>
  <si>
    <t>机关服务</t>
  </si>
  <si>
    <t>综合业务管理</t>
  </si>
  <si>
    <t>就业管理事务</t>
  </si>
  <si>
    <t>社会保险业务管理事务</t>
  </si>
  <si>
    <t>劳动关系和维权</t>
  </si>
  <si>
    <t>公共就业服务和职业技能鉴定机构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</si>
  <si>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</si>
  <si>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</si>
  <si>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</si>
  <si>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</si>
  <si>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</si>
  <si>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</si>
  <si>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</si>
  <si>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其他民政管理事务支出</t>
  </si>
  <si>
    <t>行政事业单位离退休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</si>
  <si>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</si>
  <si>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</si>
  <si>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</si>
  <si>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</si>
  <si>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就业补助</t>
  </si>
  <si>
    <t>其他就业补助支出</t>
  </si>
  <si>
    <t>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</si>
  <si>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</si>
  <si>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</si>
  <si>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</si>
  <si>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</si>
  <si>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</si>
  <si>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</si>
  <si>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</si>
  <si>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</si>
  <si>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</si>
  <si>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退役士兵管理教育</t>
  </si>
  <si>
    <t>社会福利</t>
  </si>
  <si>
    <t>儿童福利</t>
  </si>
  <si>
    <t>老年福利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</si>
  <si>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</si>
  <si>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</si>
  <si>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</si>
  <si>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</si>
  <si>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</si>
  <si>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</si>
  <si>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</si>
  <si>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</si>
  <si>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</si>
  <si>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>自然灾害生活救助</t>
  </si>
  <si>
    <t>中央自然灾害生活补助</t>
  </si>
  <si>
    <t>地方自然灾害生活补助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</si>
  <si>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</si>
  <si>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</si>
  <si>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</si>
  <si>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</si>
  <si>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</si>
  <si>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</si>
  <si>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</si>
  <si>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</si>
  <si>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</si>
  <si>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农村特困人员救助供养支出</t>
  </si>
  <si>
    <t>其他生活救助</t>
  </si>
  <si>
    <t>其他农村生活救助</t>
  </si>
  <si>
    <t>财政对基本养老保险基金的补助</t>
  </si>
  <si>
    <t>财政对城乡居民基本养老保险基金的补助</t>
  </si>
  <si>
    <t>财政对其他基本养老保险基金的补助</t>
  </si>
  <si>
    <t>财政对其他社会保险基金的补助</t>
  </si>
  <si>
    <t>其他财政对社会保险基金的补助</t>
  </si>
  <si>
    <t>其他社会保障和就业支出</t>
  </si>
  <si>
    <t>医疗卫生与计划生育支出</t>
  </si>
  <si>
    <t>医疗卫生与计划生育管理事务</t>
  </si>
  <si>
    <t>其他医疗卫生与计划生育管理事务支出</t>
  </si>
  <si>
    <t>公立医院</t>
  </si>
  <si>
    <t>综合医院</t>
  </si>
  <si>
    <t>中医（民族）医院</t>
  </si>
  <si>
    <t>妇产医院</t>
  </si>
  <si>
    <t>处理医疗欠费</t>
  </si>
  <si>
    <t>其他公立医院支出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</si>
  <si>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</si>
  <si>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</si>
  <si>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</si>
  <si>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</si>
  <si>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</si>
  <si>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</si>
  <si>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</si>
  <si>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</si>
  <si>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</si>
  <si>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</si>
  <si>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</si>
  <si>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</si>
  <si>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</si>
  <si>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</si>
  <si>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</si>
  <si>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</si>
  <si>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</si>
  <si>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计划生育机构</t>
  </si>
  <si>
    <t>计划生育服务</t>
  </si>
  <si>
    <t>其他计划生育事务支出</t>
  </si>
  <si>
    <t>食品和药品监督管理事务</t>
  </si>
  <si>
    <t>食品安全事务</t>
  </si>
  <si>
    <t>其他食品和药品监督管理事务支出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</si>
  <si>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</si>
  <si>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</si>
  <si>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</si>
  <si>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</si>
  <si>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</si>
  <si>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</si>
  <si>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</si>
  <si>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</si>
  <si>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</si>
  <si>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</si>
  <si>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</si>
  <si>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其他医疗卫生与计划生育支出</t>
  </si>
  <si>
    <t>节能环保支出</t>
  </si>
  <si>
    <t>环境保护管理事务</t>
  </si>
  <si>
    <t>其他环境保护管理事务支出</t>
  </si>
  <si>
    <t>污染防治</t>
  </si>
  <si>
    <t>大气</t>
  </si>
  <si>
    <t>其他污染防治支出</t>
  </si>
  <si>
    <t>自然生态保护</t>
  </si>
  <si>
    <t>生态保护</t>
  </si>
  <si>
    <t>农村环境保护</t>
  </si>
  <si>
    <t>天然林保护</t>
  </si>
  <si>
    <t>停伐补助</t>
  </si>
  <si>
    <t>其他天然林保护支出</t>
  </si>
  <si>
    <t>污染减排</t>
  </si>
  <si>
    <t>减排专项支出</t>
  </si>
  <si>
    <t>可再生能源</t>
  </si>
  <si>
    <t>其他节能环保支出</t>
  </si>
  <si>
    <t>城乡社区支出</t>
  </si>
  <si>
    <t>城乡社区管理事务</t>
  </si>
  <si>
    <t>城管执法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</si>
  <si>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</si>
  <si>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</si>
  <si>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</si>
  <si>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</si>
  <si>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</si>
  <si>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</si>
  <si>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其他城乡社区支出</t>
  </si>
  <si>
    <t>农林水支出</t>
  </si>
  <si>
    <t>农业</t>
  </si>
  <si>
    <t>科技转化与推广服务</t>
  </si>
  <si>
    <t>病虫害控制</t>
  </si>
  <si>
    <t>农产品质量安全</t>
  </si>
  <si>
    <t>防灾救灾</t>
  </si>
  <si>
    <t>稳定农民收入补贴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</si>
  <si>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</si>
  <si>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</si>
  <si>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</si>
  <si>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</si>
  <si>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</si>
  <si>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</si>
  <si>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</si>
  <si>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</si>
  <si>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</si>
  <si>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>林业</t>
  </si>
  <si>
    <t>林业事业机构</t>
  </si>
  <si>
    <t>森林培育</t>
  </si>
  <si>
    <t>森林生态效益补偿</t>
  </si>
  <si>
    <t>林业执法与监督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</si>
  <si>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</si>
  <si>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</si>
  <si>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</si>
  <si>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</si>
  <si>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</si>
  <si>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</si>
  <si>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水利前期工作</t>
  </si>
  <si>
    <t>水土保持</t>
  </si>
  <si>
    <t>水文测报</t>
  </si>
  <si>
    <t>防汛</t>
  </si>
  <si>
    <t>农田水利</t>
  </si>
  <si>
    <t>江河湖库水系综合整治</t>
  </si>
  <si>
    <t>大中型水库移民后期扶持专项支出</t>
  </si>
  <si>
    <t>农村人畜饮水</t>
  </si>
  <si>
    <t>其他水利支出</t>
  </si>
  <si>
    <t>扶贫</t>
  </si>
  <si>
    <t>农村基础设施建设</t>
  </si>
  <si>
    <t>生产发展</t>
  </si>
  <si>
    <t>社会发展</t>
  </si>
  <si>
    <t>其他扶贫支出</t>
  </si>
  <si>
    <t>农业综合开发</t>
  </si>
  <si>
    <t>其他农业综合开发支出</t>
  </si>
  <si>
    <t>农村综合改革</t>
  </si>
  <si>
    <t>对村级一事一议的补助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</si>
  <si>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</si>
  <si>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</si>
  <si>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</si>
  <si>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</si>
  <si>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普惠金融发展支出</t>
  </si>
  <si>
    <t>农业保险保费补贴</t>
  </si>
  <si>
    <t>其他农林水支出</t>
  </si>
  <si>
    <t>交通运输支出</t>
  </si>
  <si>
    <t>公路水路运输</t>
  </si>
  <si>
    <t>其他公路水路运输支出</t>
  </si>
  <si>
    <t>成品油价格改革对交通运输的补贴</t>
  </si>
  <si>
    <t>对城市公交的补贴</t>
  </si>
  <si>
    <t>对农村道路客运的补贴</t>
  </si>
  <si>
    <t>对出租车的补贴</t>
  </si>
  <si>
    <t>车辆购置税支出</t>
  </si>
  <si>
    <t>车辆购置税用于公路等基础设施建设支出</t>
  </si>
  <si>
    <t>车辆购置税其他支出</t>
  </si>
  <si>
    <t>资源勘探信息等支出</t>
  </si>
  <si>
    <t>工业和信息产业监管</t>
  </si>
  <si>
    <t>工业和信息产业支持</t>
  </si>
  <si>
    <t>安全生产监管</t>
  </si>
  <si>
    <t>安全监管监察专项</t>
  </si>
  <si>
    <t>应急救援支出</t>
  </si>
  <si>
    <t>其他安全生产监管支出</t>
  </si>
  <si>
    <t>支持中小企业发展和管理支出</t>
  </si>
  <si>
    <t>中小企业发展专项</t>
  </si>
  <si>
    <t>其他支持中小企业发展和管理支出</t>
  </si>
  <si>
    <t>其他资源勘探信息等支出</t>
  </si>
  <si>
    <t>技术改造支出</t>
  </si>
  <si>
    <t>商业服务业等支出</t>
  </si>
  <si>
    <t>商业流通事务</t>
  </si>
  <si>
    <t>其他商业流通事务支出</t>
  </si>
  <si>
    <t>旅游业管理与服务支出</t>
  </si>
  <si>
    <t>旅游行业业务管理</t>
  </si>
  <si>
    <t>其他旅游业管理与服务支出</t>
  </si>
  <si>
    <t>涉外发展服务支出</t>
  </si>
  <si>
    <t>其他涉外发展服务支出</t>
  </si>
  <si>
    <t>金融支出</t>
  </si>
  <si>
    <t>金融发展支出</t>
  </si>
  <si>
    <t>商业银行贷款贴息</t>
  </si>
  <si>
    <t>援助其他地区支出</t>
  </si>
  <si>
    <t>一般公共服务</t>
  </si>
  <si>
    <t>其他支出</t>
  </si>
  <si>
    <t>国土海洋气象等支出</t>
  </si>
  <si>
    <t>国土资源事务</t>
  </si>
  <si>
    <t>国土资源规划及管理</t>
  </si>
  <si>
    <t>土地资源调查</t>
  </si>
  <si>
    <t>土地资源利用与保护</t>
  </si>
  <si>
    <t>国土资源行业业务管理</t>
  </si>
  <si>
    <t>国土资源调查</t>
  </si>
  <si>
    <t>地质灾害防治</t>
  </si>
  <si>
    <t>其他国土资源事务支出</t>
  </si>
  <si>
    <t>测绘事务</t>
  </si>
  <si>
    <t>基础测绘</t>
  </si>
  <si>
    <t>地震事务</t>
  </si>
  <si>
    <t>地震事业机构</t>
  </si>
  <si>
    <t>气象事务</t>
  </si>
  <si>
    <t>气象事业机构</t>
  </si>
  <si>
    <t>气象服务</t>
  </si>
  <si>
    <t>气象基础设施建设与维修</t>
  </si>
  <si>
    <t>住房保障支出</t>
  </si>
  <si>
    <t>保障性安居工程支出</t>
  </si>
  <si>
    <t>棚户区改造</t>
  </si>
  <si>
    <t>农村危房改造</t>
  </si>
  <si>
    <t>保障性住房租金补贴</t>
  </si>
  <si>
    <t>其他保障性安居工程支出</t>
  </si>
  <si>
    <t>住房改革支出</t>
  </si>
  <si>
    <t>购房补贴</t>
  </si>
  <si>
    <t>城乡社区住宅</t>
  </si>
  <si>
    <t>住房公积金管理</t>
  </si>
  <si>
    <t>其他城乡社区住宅支出</t>
  </si>
  <si>
    <t>粮油物资储备支出</t>
  </si>
  <si>
    <t>粮油事务</t>
  </si>
  <si>
    <t>粮食财务挂账利息补贴</t>
  </si>
  <si>
    <t>其他粮油事务支出</t>
  </si>
  <si>
    <t>粮油储备</t>
  </si>
  <si>
    <t>储备粮（油）库建设</t>
  </si>
  <si>
    <t>债务付息支出</t>
  </si>
  <si>
    <t>地方政府一般债务付息支出</t>
  </si>
  <si>
    <t>地方政府一般债券付息支出</t>
  </si>
  <si>
    <t>债务发行费用支出</t>
  </si>
  <si>
    <t>地方政府一般债务发行费用支出</t>
  </si>
  <si>
    <t>永嘉县2018年一般公共预算转移支付预算草案</t>
  </si>
  <si>
    <t>预算科目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</si>
  <si>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</si>
  <si>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</si>
  <si>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</si>
  <si>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</si>
  <si>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</si>
  <si>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</si>
  <si>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</si>
  <si>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</si>
  <si>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</si>
  <si>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上年结余</t>
  </si>
  <si>
    <t xml:space="preserve">调入资金   </t>
  </si>
  <si>
    <t>调出资金</t>
  </si>
  <si>
    <t>债务(转贷)收入</t>
  </si>
  <si>
    <t>债务还本支出</t>
  </si>
  <si>
    <t>调入预算稳定调节基金</t>
  </si>
  <si>
    <t>安排预算稳定调节基金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</si>
  <si>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</si>
  <si>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</si>
  <si>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</si>
  <si>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</si>
  <si>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</si>
  <si>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t>永嘉县2018年政府性基金收入执行情况</t>
  </si>
  <si>
    <t>项        目</t>
  </si>
  <si>
    <t>一、国有土地使用权出让收入</t>
  </si>
  <si>
    <t>二、国有土地收益基金收入</t>
  </si>
  <si>
    <t>三、农业土地开发资金收入</t>
  </si>
  <si>
    <t>四、彩票公益金收入</t>
  </si>
  <si>
    <t>五、城市基础设施配套费收入</t>
  </si>
  <si>
    <t>六、污水处理费收入</t>
  </si>
  <si>
    <t>七、其他政府性基金收入</t>
  </si>
  <si>
    <t>合    计</t>
  </si>
  <si>
    <t>永嘉县2018年政府性基金支出（类级）执行情况</t>
  </si>
  <si>
    <t>项  目</t>
  </si>
  <si>
    <t>一、文化体育与传媒支出</t>
  </si>
  <si>
    <t>二、社会保障和就业支出</t>
  </si>
  <si>
    <t>三、城乡社区支出</t>
  </si>
  <si>
    <t>四、农林水支出</t>
  </si>
  <si>
    <t>五、资源勘探信息等支出</t>
  </si>
  <si>
    <t>六、商业服务业等支出</t>
  </si>
  <si>
    <t>七、其他支出</t>
  </si>
  <si>
    <t>八、债务付息支出</t>
  </si>
  <si>
    <t>九、债务发行费用支出</t>
  </si>
  <si>
    <t>永嘉县2018年政府性基金支出（项级）执行情况</t>
  </si>
  <si>
    <t>政府性基金支出合计</t>
  </si>
  <si>
    <t>国家电影事业发展专项资金及专项对应债务收入安排的支出</t>
  </si>
  <si>
    <t>资助城市影院</t>
  </si>
  <si>
    <t>大中型水库移民后期扶持基金支出</t>
  </si>
  <si>
    <t>移民补助</t>
  </si>
  <si>
    <t>基础设施建设和经济发展</t>
  </si>
  <si>
    <t>其他大中型水库移民后期扶持基金支出</t>
  </si>
  <si>
    <t>小型水库移民扶助基金及对应专项债务收入安排的支出</t>
  </si>
  <si>
    <t>国有土地使用权出让收入及对应专项债务收入安排的支出</t>
  </si>
  <si>
    <t>征地和拆迁补偿支出</t>
  </si>
  <si>
    <t>土地开发支出</t>
  </si>
  <si>
    <t>农村基础设施建设支出</t>
  </si>
  <si>
    <t>补助被征地农民支出</t>
  </si>
  <si>
    <t>土地出让业务支出</t>
  </si>
  <si>
    <t>廉租住房支出</t>
  </si>
  <si>
    <t>公共租赁住房支出</t>
  </si>
  <si>
    <t>其他国有土地使用权出让收入安排的支出</t>
  </si>
  <si>
    <t>城市公用事业附加及对应专项债务收入安排的支出</t>
  </si>
  <si>
    <t>其他城市公用事业附加安排的支出</t>
  </si>
  <si>
    <t>国有土地收益基金及对应专项债务收入安排的支出</t>
  </si>
  <si>
    <t>其他国有土地收益基金支出</t>
  </si>
  <si>
    <t>农业土地开发资金及对应专项债务收入安排的支出</t>
  </si>
  <si>
    <t>城市基础设施配套费及对应专项债务收入安排的支出</t>
  </si>
  <si>
    <t>城市环境卫生</t>
  </si>
  <si>
    <t>其他城市基础设施配套费安排的支出</t>
  </si>
  <si>
    <t>污水处理费及对应专项债务收入安排的支出</t>
  </si>
  <si>
    <t>其他污水处理费安排的支出</t>
  </si>
  <si>
    <t>大中型水库库区基金及对应专项债务收入安排的支出</t>
  </si>
  <si>
    <t>库区防护工程维护</t>
  </si>
  <si>
    <t>新型墙体材料专项基金及对应专项债务收入安排的支出</t>
  </si>
  <si>
    <t>技改贴息和补助</t>
  </si>
  <si>
    <t>旅游发展基金支出</t>
  </si>
  <si>
    <t>地方旅游开发项目补助</t>
  </si>
  <si>
    <t>其他政府性基金及对应专项债务收入安排的支出</t>
  </si>
  <si>
    <t>彩票发行销售机构业务费安排的支出</t>
  </si>
  <si>
    <t>福利彩票销售机构的业务费支出</t>
  </si>
  <si>
    <t>彩票公益金及对应专项债务收入安排的支出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</si>
  <si>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</si>
  <si>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</si>
  <si>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</si>
  <si>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</si>
  <si>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地方政府专项债务付息支出</t>
  </si>
  <si>
    <t>国有土地使用权出让金债务付息支出</t>
  </si>
  <si>
    <t>地方政府专项债务发行费用支出</t>
  </si>
  <si>
    <t>国有土地使用权出让金债务发行费用支出</t>
  </si>
  <si>
    <t>土地储备专项债券发行费用支出</t>
  </si>
  <si>
    <t>永嘉县2018年政府性基金转移支付草案</t>
  </si>
  <si>
    <t>项     目</t>
  </si>
  <si>
    <t>一、收入合计</t>
  </si>
  <si>
    <t>（一）政府性基金收入</t>
  </si>
  <si>
    <t>（二）转移性收入等</t>
  </si>
  <si>
    <t xml:space="preserve">   1.省市转移支付收入</t>
  </si>
  <si>
    <t xml:space="preserve">   2.上年结余</t>
  </si>
  <si>
    <t xml:space="preserve">   3.新增债券收入</t>
  </si>
  <si>
    <t>二、支出合计</t>
  </si>
  <si>
    <t>（一）政府性基金支出</t>
  </si>
  <si>
    <t>（二）转移性支出</t>
  </si>
  <si>
    <t xml:space="preserve">   1.调出资金</t>
  </si>
  <si>
    <t xml:space="preserve">   2.结转下年项目支出</t>
  </si>
  <si>
    <t>永嘉县2018年社保基金收入执行情况</t>
  </si>
  <si>
    <t>项       目</t>
  </si>
  <si>
    <t>一、企业基本养老保险基金</t>
  </si>
  <si>
    <t>二、机关事业养老保险基金</t>
  </si>
  <si>
    <t>三、失业保险基金</t>
  </si>
  <si>
    <t>四、工伤保险基金</t>
  </si>
  <si>
    <t>五、生育保险基金</t>
  </si>
  <si>
    <t>六、基本医疗保险基金</t>
  </si>
  <si>
    <t>七、公务员医疗补助</t>
  </si>
  <si>
    <t>八、医疗保险救助</t>
  </si>
  <si>
    <t>九、城乡居民基本养老保险基金</t>
  </si>
  <si>
    <t>十、城乡居民基本医疗保险基金</t>
  </si>
  <si>
    <t>十一、被征地农民养老保险基金</t>
  </si>
  <si>
    <t>永嘉县2018年社保基金支出执行情况</t>
  </si>
  <si>
    <t>项      目</t>
  </si>
  <si>
    <t>永嘉县2018年国有资本经营收支执行情况</t>
  </si>
  <si>
    <t>收          入</t>
  </si>
  <si>
    <t>支          出</t>
  </si>
  <si>
    <t>一、利润收入</t>
  </si>
  <si>
    <t>解决历史遗留问题及改革成本支出</t>
  </si>
  <si>
    <t>金融企业利润收入</t>
  </si>
  <si>
    <t>厂办大集体改革支出</t>
  </si>
  <si>
    <t>烟草企业利润收入</t>
  </si>
  <si>
    <t>三供一业移交补助支出</t>
  </si>
  <si>
    <t>石油石化企业利润收入</t>
  </si>
  <si>
    <t>国有企业办职教幼教补助支出</t>
  </si>
  <si>
    <t>电力企业利润收入</t>
  </si>
  <si>
    <t>国有企业办公共服务机构移交补助支出</t>
  </si>
  <si>
    <t>电信企业利润收入</t>
  </si>
  <si>
    <t>国有企业退休人员社会化管理补助支出</t>
  </si>
  <si>
    <t>其他国有资本经营预算企业利润收入</t>
  </si>
  <si>
    <t>国有企业棚户区改造支出</t>
  </si>
  <si>
    <t>请根据科目书列……</t>
  </si>
  <si>
    <t>国有企业改革成本支出</t>
  </si>
  <si>
    <t>离休干部医药费补助支出</t>
  </si>
  <si>
    <t>二、股利、股息收入</t>
  </si>
  <si>
    <t>其他解决历史遗留问题及改革成本支出</t>
  </si>
  <si>
    <t>国有控股公司股利、股息收入</t>
  </si>
  <si>
    <t>国有企业资本金注入</t>
  </si>
  <si>
    <t>国有参股公司股利、股息收入</t>
  </si>
  <si>
    <t>国有经济结构调整支出</t>
  </si>
  <si>
    <t>金融企业股利、股息收入</t>
  </si>
  <si>
    <t>公益性设施投资支出</t>
  </si>
  <si>
    <t>其他国有资本经营预算企业股利、股息收入</t>
  </si>
  <si>
    <t>前瞻性战略性产业发展支出</t>
  </si>
  <si>
    <t>三、产权转让收入</t>
  </si>
  <si>
    <t>生态环境保护支出</t>
  </si>
  <si>
    <t>国有股权、股份转让收入</t>
  </si>
  <si>
    <t>支持科技进步支出</t>
  </si>
  <si>
    <t>国有独资企业产权转让收入</t>
  </si>
  <si>
    <t>保障国家经济安全支出</t>
  </si>
  <si>
    <t>金融企业产权转让收入</t>
  </si>
  <si>
    <t>对外投资合作支出</t>
  </si>
  <si>
    <t>其他国有资本经营预算企业产权转让收入</t>
  </si>
  <si>
    <t>其他国有企业资本金注入</t>
  </si>
  <si>
    <t>四、清算收入</t>
  </si>
  <si>
    <t>国有企业政策性补贴</t>
  </si>
  <si>
    <t>国有股权、股份清算收入</t>
  </si>
  <si>
    <t>金融国有资本经营预算支出</t>
  </si>
  <si>
    <t>国有独资企业清算收入</t>
  </si>
  <si>
    <t>资本性支出</t>
  </si>
  <si>
    <t>其他国有资本经营预算企业清算收入</t>
  </si>
  <si>
    <t>改革性支出</t>
  </si>
  <si>
    <t>五、其他国有资本经营预算收入</t>
  </si>
  <si>
    <t>其他金融国有资本经营预算支出</t>
  </si>
  <si>
    <t>其他国有资本经营预算支出</t>
  </si>
  <si>
    <t>国有资本经营预算调出资金</t>
  </si>
  <si>
    <t>上年结转</t>
  </si>
  <si>
    <t>结转下年</t>
  </si>
  <si>
    <t xml:space="preserve"> 合        计</t>
  </si>
  <si>
    <t>合      计</t>
  </si>
  <si>
    <t>永嘉县2018年一般债务限额与余额明细表</t>
  </si>
  <si>
    <t>单位名称</t>
  </si>
  <si>
    <t>债务名称</t>
  </si>
  <si>
    <t>债务类型</t>
  </si>
  <si>
    <t>期初数</t>
  </si>
  <si>
    <t>当期新增</t>
  </si>
  <si>
    <t>当期置换</t>
  </si>
  <si>
    <t>当期偿还本金</t>
  </si>
  <si>
    <t>期末数</t>
  </si>
  <si>
    <t>限额</t>
  </si>
  <si>
    <t>永嘉县财政局</t>
  </si>
  <si>
    <t>浙财预执[2015]48号在建项目债券（瓯北高级中学）</t>
  </si>
  <si>
    <t>一般债务</t>
  </si>
  <si>
    <t>2015年浙江省政府一般债券（六期）</t>
  </si>
  <si>
    <t>浙财预执[2015]48号在建项目债券(粮食储备库工程）</t>
  </si>
  <si>
    <t>2015年浙江省政府定向发行一般债券（五期）</t>
  </si>
  <si>
    <t>存量一般债券[2015年浙江省政府定向发行一般债券（七期）]</t>
  </si>
  <si>
    <t>浙财预执[2015]48号在建项目债券(环城北路周转房安置项目）</t>
  </si>
  <si>
    <t>浙财预执[2015]48号在建项目债券(电大扩建二期）</t>
  </si>
  <si>
    <t>温州市乐清雁荡至楠溪江公路工程建设</t>
  </si>
  <si>
    <t>浙财预执[2015]48号在建项目债券（体育两馆）</t>
  </si>
  <si>
    <t>2015年浙江省政府定向发行一般债券（三期）</t>
  </si>
  <si>
    <t>2016年浙江省政府一般债券（四期）</t>
  </si>
  <si>
    <t>浙财预执[2015]48号在建项目债券(阳光大道西向延伸段工程）</t>
  </si>
  <si>
    <t>浙财预执[2015]48号在建项目债券(公安三所）</t>
  </si>
  <si>
    <t>浙财预执[2015]48号在建项目债券（F地块4#组团周转房安置）</t>
  </si>
  <si>
    <t>2015年浙江省政府定向发行一般债券（四期）</t>
  </si>
  <si>
    <t>浙财预执[2015]48号在建项目债券（桥头菇溪河道）</t>
  </si>
  <si>
    <t>41省道永嘉沙头至上塘段改建工程</t>
  </si>
  <si>
    <t>永嘉县三塘隧洞分洪应急工程（永嘉县排涝应急工程）</t>
  </si>
  <si>
    <t>41省道永嘉岩头至大若岩段公路工程</t>
  </si>
  <si>
    <t>浙财预执[2015]48号在建项目债券（屿门-黄屿农房改造集聚工程）</t>
  </si>
  <si>
    <t>浙财预执[2015]48号在建项目债券(人民医院急诊综合楼）</t>
  </si>
  <si>
    <t>2016年浙江省政府一般债券（十二期）</t>
  </si>
  <si>
    <t>诸永高速公路温州段延伸工程(过江通道）</t>
  </si>
  <si>
    <t>诸永高速公路温州延伸段工程建设（过江通道）</t>
  </si>
  <si>
    <t>41省道南复线永嘉岩头至大若岩公路工程</t>
  </si>
  <si>
    <t>浙财预执[2015]48号在建项目债券（三江12#地块农房集聚工程）</t>
  </si>
  <si>
    <t>浙财预执[2015]48号在建项目债券（福佑至沙头段改建工程）</t>
  </si>
  <si>
    <t>浙财预执[2015]48号在建项目债券（水利通用于五水共治）</t>
  </si>
  <si>
    <t>诸永高速公路温州段延伸工程(过江通道)</t>
  </si>
  <si>
    <t>浙财预执[2015]48号在建项目债券（中医医院医疗综合楼）</t>
  </si>
  <si>
    <t>存量一般债券[2015年浙江省政府定向发行一般债券（八期）]</t>
  </si>
  <si>
    <t>2016年浙江省政府一般债券（十五期）</t>
  </si>
  <si>
    <t>2016年浙江省政府定向发行置换一般债券（三期）</t>
  </si>
  <si>
    <t>2015年浙江省政府一般债券（四期）</t>
  </si>
  <si>
    <t>2015年浙江省政府一般债券（八期）</t>
  </si>
  <si>
    <t>2015年浙江省政府一般债券（十二期）</t>
  </si>
  <si>
    <t>2016年浙江省政府定向发行置换一般债券（四期）</t>
  </si>
  <si>
    <t>2016年浙江省政府一般债券（八期）</t>
  </si>
  <si>
    <t>2017年浙江省政府定向发行置换一般债券（三期）</t>
  </si>
  <si>
    <t>2017年浙江省政府一般债券（一期）</t>
  </si>
  <si>
    <t>2017年浙江省政府一般债券（六期）</t>
  </si>
  <si>
    <t>2017年浙江省政府一般债券（十期）</t>
  </si>
  <si>
    <t>2017年浙江省政府一般债券（八期）</t>
  </si>
  <si>
    <t>2018年浙江省政府一般债券（四期）</t>
  </si>
  <si>
    <t>2018年浙江省政府一般债券（六期）</t>
  </si>
  <si>
    <t>2018年浙江省政府一般债券（二期）</t>
  </si>
  <si>
    <t>永嘉县三江新城开发投资有限公司</t>
  </si>
  <si>
    <t>永嘉县三江标准堤第三阶段银行贷款（或有转入）</t>
  </si>
  <si>
    <t>永嘉县水利投资开发有限公司</t>
  </si>
  <si>
    <t>永嘉县瓯江治理工程银行贷款（或有转入）</t>
  </si>
  <si>
    <t>永嘉县2018年专项债务限额与余额明细表</t>
  </si>
  <si>
    <t>2015年浙江省政府定向发行专项债券（三期）</t>
  </si>
  <si>
    <t>专项债务</t>
  </si>
  <si>
    <t>2015年浙江省政府专项债券（四期）</t>
  </si>
  <si>
    <t>2015年浙江省政府定向发行专项债券（七期）</t>
  </si>
  <si>
    <t>2016年浙江省政府定向发行置换专项债券（四期）</t>
  </si>
  <si>
    <t>2016年浙江省政府专项债券（四期）</t>
  </si>
  <si>
    <t>2017年浙江省政府专项债券（十三期）</t>
  </si>
  <si>
    <t>2017年浙江省政府专项债券（一期）</t>
  </si>
  <si>
    <t>2018年浙江省（温州市、金华市）土地储备专项债券（一期）--2018年浙江省政府专项债券（七期）</t>
  </si>
  <si>
    <t>2018年浙江省政府专项债券（五期）</t>
  </si>
  <si>
    <t>温州瓯江通道建设有限公司</t>
  </si>
  <si>
    <t>诸永高速公路温州段延伸工程银行贷款（或有转入）</t>
  </si>
  <si>
    <t>12#地块农房改造集聚工程（14永嘉债）（或有转入）</t>
  </si>
  <si>
    <t>永嘉县2019年一般公共预算收入草案</t>
  </si>
  <si>
    <t>预算数</t>
  </si>
  <si>
    <t xml:space="preserve">上年执行数
</t>
  </si>
  <si>
    <t xml:space="preserve">    1.增值税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</si>
  <si>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.企业所得税</t>
    </r>
  </si>
  <si>
    <r>
      <t xml:space="preserve">    </t>
    </r>
    <r>
      <rPr>
        <sz val="12"/>
        <rFont val="宋体"/>
        <family val="0"/>
      </rPr>
      <t>3</t>
    </r>
    <r>
      <rPr>
        <sz val="12"/>
        <rFont val="宋体"/>
        <family val="0"/>
      </rPr>
      <t>.个人所得税</t>
    </r>
  </si>
  <si>
    <r>
      <t xml:space="preserve">    1</t>
    </r>
    <r>
      <rPr>
        <sz val="12"/>
        <rFont val="宋体"/>
        <family val="0"/>
      </rPr>
      <t>3</t>
    </r>
    <r>
      <rPr>
        <sz val="12"/>
        <rFont val="宋体"/>
        <family val="0"/>
      </rPr>
      <t>.环保税</t>
    </r>
  </si>
  <si>
    <t xml:space="preserve">    (2)其他专项收入</t>
  </si>
  <si>
    <t xml:space="preserve">    2、行政事业性收费收入</t>
  </si>
  <si>
    <t>合       计</t>
  </si>
  <si>
    <t xml:space="preserve">     </t>
  </si>
  <si>
    <t xml:space="preserve">      </t>
  </si>
  <si>
    <t>永嘉县2019年一般公共预算支出（类级）草案</t>
  </si>
  <si>
    <t>六、文化旅游体育与传媒支出</t>
  </si>
  <si>
    <t>八、卫生健康支出</t>
  </si>
  <si>
    <t>十七、自然资源海洋气象等支出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</si>
  <si>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</si>
  <si>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</si>
  <si>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</si>
  <si>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</si>
  <si>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</si>
  <si>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合计</t>
  </si>
  <si>
    <t>永嘉县2019年一般公共预算支出（项级）草案</t>
  </si>
  <si>
    <t>人大代表履职能力提升</t>
  </si>
  <si>
    <t>参政议政</t>
  </si>
  <si>
    <t>应对气候变化管理事务</t>
  </si>
  <si>
    <t>民族工作专项</t>
  </si>
  <si>
    <t>港澳台事务</t>
  </si>
  <si>
    <t>公务员事务</t>
  </si>
  <si>
    <t>市场监督管理事务</t>
  </si>
  <si>
    <t>其他市场监督管理事务</t>
  </si>
  <si>
    <t>人民防空</t>
  </si>
  <si>
    <t>武装警察部队</t>
  </si>
  <si>
    <t>执法办案</t>
  </si>
  <si>
    <t>特别业务</t>
  </si>
  <si>
    <t>检察监督</t>
  </si>
  <si>
    <r>
      <rPr>
        <sz val="10"/>
        <rFont val="Microsoft Sans Serif"/>
        <family val="2"/>
      </rPr>
      <t>“</t>
    </r>
    <r>
      <rPr>
        <sz val="10"/>
        <rFont val="宋体"/>
        <family val="0"/>
      </rPr>
      <t>两庭</t>
    </r>
    <r>
      <rPr>
        <sz val="10"/>
        <rFont val="Microsoft Sans Serif"/>
        <family val="2"/>
      </rPr>
      <t>”</t>
    </r>
    <r>
      <rPr>
        <sz val="10"/>
        <rFont val="宋体"/>
        <family val="0"/>
      </rPr>
      <t>建设</t>
    </r>
  </si>
  <si>
    <t>文化旅游体育与传媒支出</t>
  </si>
  <si>
    <t>文化和旅游</t>
  </si>
  <si>
    <t>旅游宣传</t>
  </si>
  <si>
    <t>其他文化和旅游支出</t>
  </si>
  <si>
    <t>广播电视</t>
  </si>
  <si>
    <t>其他广播电视支出</t>
  </si>
  <si>
    <t>劳动保障监察</t>
  </si>
  <si>
    <t>退役军人管理事务</t>
  </si>
  <si>
    <t>卫生健康支出</t>
  </si>
  <si>
    <t>卫生健康管理事务</t>
  </si>
  <si>
    <t>其他卫生健康管理事务支出</t>
  </si>
  <si>
    <t>疾病应急救助</t>
  </si>
  <si>
    <t>老龄卫生健康事务</t>
  </si>
  <si>
    <t>其他卫生健康支出</t>
  </si>
  <si>
    <t>农业行业业务管理</t>
  </si>
  <si>
    <t>林业和草原</t>
  </si>
  <si>
    <t>事业机构</t>
  </si>
  <si>
    <t>执法与监督</t>
  </si>
  <si>
    <t>防灾减灾</t>
  </si>
  <si>
    <t>其他林业和草原支出</t>
  </si>
  <si>
    <t>扶贫贷款奖补和贴息</t>
  </si>
  <si>
    <t>土地治理</t>
  </si>
  <si>
    <t>产业化发展</t>
  </si>
  <si>
    <t>行政运</t>
  </si>
  <si>
    <t>利息费用补贴支出</t>
  </si>
  <si>
    <t>自然资源海洋气象等支出</t>
  </si>
  <si>
    <t>自然资源事务</t>
  </si>
  <si>
    <t>自然资源规划及管理</t>
  </si>
  <si>
    <t>自然资源行业业务管理</t>
  </si>
  <si>
    <t>其他自然资源事务支出</t>
  </si>
  <si>
    <t>灾害防治及应急管理支出</t>
  </si>
  <si>
    <t>应急管理事务</t>
  </si>
  <si>
    <t>安全监管</t>
  </si>
  <si>
    <t>其他应急管理支出</t>
  </si>
  <si>
    <t>消防事务</t>
  </si>
  <si>
    <t>消防应急救援</t>
  </si>
  <si>
    <t>其他消防事务支出</t>
  </si>
  <si>
    <t>自然灾害防治</t>
  </si>
  <si>
    <t>自然灾害救灾及恢复重建支出</t>
  </si>
  <si>
    <t>预备费</t>
  </si>
  <si>
    <t>永嘉县2019年一般公共预算支出（项级）草案（县本级）</t>
  </si>
  <si>
    <t>201</t>
  </si>
  <si>
    <t xml:space="preserve">  一般公共服务支出</t>
  </si>
  <si>
    <t xml:space="preserve">  20101</t>
  </si>
  <si>
    <t xml:space="preserve">      人大事务</t>
  </si>
  <si>
    <t xml:space="preserve">    2010101</t>
  </si>
  <si>
    <t xml:space="preserve">          行政运行</t>
  </si>
  <si>
    <t xml:space="preserve">    2010104</t>
  </si>
  <si>
    <t xml:space="preserve">          人大会议</t>
  </si>
  <si>
    <t xml:space="preserve">    2010106</t>
  </si>
  <si>
    <t xml:space="preserve">          人大监督</t>
  </si>
  <si>
    <t xml:space="preserve">    2010107</t>
  </si>
  <si>
    <t xml:space="preserve">          人大代表履职能力提升</t>
  </si>
  <si>
    <t xml:space="preserve">    2010108</t>
  </si>
  <si>
    <t xml:space="preserve">          代表工作</t>
  </si>
  <si>
    <t xml:space="preserve">    2010199</t>
  </si>
  <si>
    <t xml:space="preserve">          其他人大事务支出</t>
  </si>
  <si>
    <t xml:space="preserve">  20102</t>
  </si>
  <si>
    <t xml:space="preserve">      政协事务</t>
  </si>
  <si>
    <t xml:space="preserve">    2010201</t>
  </si>
  <si>
    <t xml:space="preserve">    2010204</t>
  </si>
  <si>
    <t xml:space="preserve">          政协会议</t>
  </si>
  <si>
    <t xml:space="preserve">    2010206</t>
  </si>
  <si>
    <t xml:space="preserve">          参政议政</t>
  </si>
  <si>
    <t xml:space="preserve">    2010299</t>
  </si>
  <si>
    <t xml:space="preserve">          其他政协事务支出</t>
  </si>
  <si>
    <t xml:space="preserve">  20103</t>
  </si>
  <si>
    <t xml:space="preserve">      政府办公厅（室）及相关机构事务</t>
  </si>
  <si>
    <t xml:space="preserve">    2010301</t>
  </si>
  <si>
    <t xml:space="preserve">    2010306</t>
  </si>
  <si>
    <t xml:space="preserve">          政务公开审批</t>
  </si>
  <si>
    <t xml:space="preserve">    2010308</t>
  </si>
  <si>
    <t xml:space="preserve">          信访事务</t>
  </si>
  <si>
    <t xml:space="preserve">    2010350</t>
  </si>
  <si>
    <t xml:space="preserve">          事业运行</t>
  </si>
  <si>
    <t xml:space="preserve">    2010399</t>
  </si>
  <si>
    <t xml:space="preserve">          其他政府办公厅（室）及相关机构事务支出</t>
  </si>
  <si>
    <t xml:space="preserve">  20104</t>
  </si>
  <si>
    <t xml:space="preserve">      发展与改革事务</t>
  </si>
  <si>
    <t xml:space="preserve">    2010401</t>
  </si>
  <si>
    <t xml:space="preserve">    2010406</t>
  </si>
  <si>
    <t xml:space="preserve">          社会事业发展规划</t>
  </si>
  <si>
    <t xml:space="preserve">    2010408</t>
  </si>
  <si>
    <t xml:space="preserve">          物价管理</t>
  </si>
  <si>
    <t xml:space="preserve">    2010409</t>
  </si>
  <si>
    <t xml:space="preserve">          应对气候变化管理事务</t>
  </si>
  <si>
    <t xml:space="preserve">    2010499</t>
  </si>
  <si>
    <t xml:space="preserve">          其他发展与改革事务支出</t>
  </si>
  <si>
    <t xml:space="preserve">  20105</t>
  </si>
  <si>
    <t xml:space="preserve">      统计信息事务</t>
  </si>
  <si>
    <t xml:space="preserve">    2010501</t>
  </si>
  <si>
    <t xml:space="preserve">    2010505</t>
  </si>
  <si>
    <t xml:space="preserve">          专项统计业务</t>
  </si>
  <si>
    <t xml:space="preserve">    2010507</t>
  </si>
  <si>
    <t xml:space="preserve">          专项普查活动</t>
  </si>
  <si>
    <t xml:space="preserve">    2010599</t>
  </si>
  <si>
    <t xml:space="preserve">          其他统计信息事务支出</t>
  </si>
  <si>
    <t xml:space="preserve">  20106</t>
  </si>
  <si>
    <t xml:space="preserve">      财政事务</t>
  </si>
  <si>
    <t xml:space="preserve">    2010601</t>
  </si>
  <si>
    <t xml:space="preserve">    2010607</t>
  </si>
  <si>
    <t xml:space="preserve">          信息化建设</t>
  </si>
  <si>
    <t xml:space="preserve">    2010650</t>
  </si>
  <si>
    <t xml:space="preserve">    2010699</t>
  </si>
  <si>
    <t xml:space="preserve">          其他财政事务支出</t>
  </si>
  <si>
    <t xml:space="preserve">  20107</t>
  </si>
  <si>
    <t xml:space="preserve">      税收事务</t>
  </si>
  <si>
    <t xml:space="preserve">    2010701</t>
  </si>
  <si>
    <t xml:space="preserve">    2010799</t>
  </si>
  <si>
    <t xml:space="preserve">          其他税收事务支出</t>
  </si>
  <si>
    <t xml:space="preserve">  20108</t>
  </si>
  <si>
    <t xml:space="preserve">      审计事务</t>
  </si>
  <si>
    <t xml:space="preserve">    2010801</t>
  </si>
  <si>
    <t xml:space="preserve">    2010804</t>
  </si>
  <si>
    <t xml:space="preserve">          审计业务</t>
  </si>
  <si>
    <t xml:space="preserve">    2010806</t>
  </si>
  <si>
    <t xml:space="preserve">    2010899</t>
  </si>
  <si>
    <t xml:space="preserve">          其他审计事务支出</t>
  </si>
  <si>
    <t xml:space="preserve">  20110</t>
  </si>
  <si>
    <t xml:space="preserve">      人力资源事务</t>
  </si>
  <si>
    <t xml:space="preserve">    2011001</t>
  </si>
  <si>
    <t xml:space="preserve">    2011050</t>
  </si>
  <si>
    <t xml:space="preserve">    2011099</t>
  </si>
  <si>
    <t xml:space="preserve">          其他人力资源事务支出</t>
  </si>
  <si>
    <t xml:space="preserve">  20111</t>
  </si>
  <si>
    <t xml:space="preserve">      纪检监察事务</t>
  </si>
  <si>
    <t xml:space="preserve">    2011101</t>
  </si>
  <si>
    <t xml:space="preserve">    2011199</t>
  </si>
  <si>
    <t xml:space="preserve">          其他纪检监察事务支出</t>
  </si>
  <si>
    <t xml:space="preserve">  20113</t>
  </si>
  <si>
    <t xml:space="preserve">      商贸事务</t>
  </si>
  <si>
    <t xml:space="preserve">    2011301</t>
  </si>
  <si>
    <t xml:space="preserve">    2011350</t>
  </si>
  <si>
    <t xml:space="preserve">    2011399</t>
  </si>
  <si>
    <t xml:space="preserve">          其他商贸事务支出</t>
  </si>
  <si>
    <t xml:space="preserve">  20114</t>
  </si>
  <si>
    <t xml:space="preserve">      知识产权事务</t>
  </si>
  <si>
    <t xml:space="preserve">    2011450</t>
  </si>
  <si>
    <t xml:space="preserve">  20123</t>
  </si>
  <si>
    <t xml:space="preserve">      民族事务</t>
  </si>
  <si>
    <t xml:space="preserve">    2012304</t>
  </si>
  <si>
    <t xml:space="preserve">          民族工作专项</t>
  </si>
  <si>
    <t xml:space="preserve">  20125</t>
  </si>
  <si>
    <t xml:space="preserve">      港澳台事务</t>
  </si>
  <si>
    <t xml:space="preserve">    2012501</t>
  </si>
  <si>
    <t xml:space="preserve">    2012505</t>
  </si>
  <si>
    <t xml:space="preserve">          台湾事务</t>
  </si>
  <si>
    <t xml:space="preserve">  20126</t>
  </si>
  <si>
    <t xml:space="preserve">      档案事务</t>
  </si>
  <si>
    <t xml:space="preserve">    2012601</t>
  </si>
  <si>
    <t xml:space="preserve">    2012604</t>
  </si>
  <si>
    <t xml:space="preserve">          档案馆</t>
  </si>
  <si>
    <t xml:space="preserve">  20128</t>
  </si>
  <si>
    <t xml:space="preserve">      民主党派及工商联事务</t>
  </si>
  <si>
    <t xml:space="preserve">    2012801</t>
  </si>
  <si>
    <t xml:space="preserve">    2012899</t>
  </si>
  <si>
    <t xml:space="preserve">          其他民主党派及工商联事务支出</t>
  </si>
  <si>
    <t xml:space="preserve">  20129</t>
  </si>
  <si>
    <t xml:space="preserve">      群众团体事务</t>
  </si>
  <si>
    <t xml:space="preserve">    2012901</t>
  </si>
  <si>
    <t xml:space="preserve">    2012950</t>
  </si>
  <si>
    <t xml:space="preserve">    2012999</t>
  </si>
  <si>
    <t xml:space="preserve">          其他群众团体事务支出</t>
  </si>
  <si>
    <t xml:space="preserve">  20131</t>
  </si>
  <si>
    <t xml:space="preserve">      党委办公厅（室）及相关机构事务</t>
  </si>
  <si>
    <t xml:space="preserve">    2013101</t>
  </si>
  <si>
    <t xml:space="preserve">    2013150</t>
  </si>
  <si>
    <t xml:space="preserve">    2013199</t>
  </si>
  <si>
    <t xml:space="preserve">          其他党委办公厅（室）及相关机构事务支出</t>
  </si>
  <si>
    <t xml:space="preserve">  20132</t>
  </si>
  <si>
    <t xml:space="preserve">      组织事务</t>
  </si>
  <si>
    <t xml:space="preserve">    2013201</t>
  </si>
  <si>
    <t xml:space="preserve">    2013204</t>
  </si>
  <si>
    <t xml:space="preserve">          公务员事务</t>
  </si>
  <si>
    <t xml:space="preserve">    2013299</t>
  </si>
  <si>
    <t xml:space="preserve">          其他组织事务支出</t>
  </si>
  <si>
    <t xml:space="preserve">  20133</t>
  </si>
  <si>
    <t xml:space="preserve">      宣传事务</t>
  </si>
  <si>
    <t xml:space="preserve">    2013301</t>
  </si>
  <si>
    <t xml:space="preserve">    2013399</t>
  </si>
  <si>
    <t xml:space="preserve">          其他宣传事务支出</t>
  </si>
  <si>
    <t xml:space="preserve">  20134</t>
  </si>
  <si>
    <t xml:space="preserve">      统战事务</t>
  </si>
  <si>
    <t xml:space="preserve">    2013401</t>
  </si>
  <si>
    <t xml:space="preserve">    2013404</t>
  </si>
  <si>
    <t xml:space="preserve">          宗教事务</t>
  </si>
  <si>
    <t xml:space="preserve">    2013405</t>
  </si>
  <si>
    <t xml:space="preserve">          华侨事务</t>
  </si>
  <si>
    <t xml:space="preserve">    2013499</t>
  </si>
  <si>
    <t xml:space="preserve">          其他统战事务支出</t>
  </si>
  <si>
    <t xml:space="preserve">  20136</t>
  </si>
  <si>
    <t xml:space="preserve">      其他共产党事务支出</t>
  </si>
  <si>
    <t xml:space="preserve">    2013601</t>
  </si>
  <si>
    <t xml:space="preserve">    2013699</t>
  </si>
  <si>
    <t xml:space="preserve">          其他共产党事务支出</t>
  </si>
  <si>
    <t xml:space="preserve">  20138</t>
  </si>
  <si>
    <t xml:space="preserve">      市场监督管理事务</t>
  </si>
  <si>
    <t xml:space="preserve">    2013801</t>
  </si>
  <si>
    <t xml:space="preserve">    2013850</t>
  </si>
  <si>
    <t xml:space="preserve">    2013899</t>
  </si>
  <si>
    <t xml:space="preserve">          其他市场监督管理事务</t>
  </si>
  <si>
    <t xml:space="preserve">  20199</t>
  </si>
  <si>
    <t xml:space="preserve">      其他一般公共服务支出</t>
  </si>
  <si>
    <t xml:space="preserve">    2019999</t>
  </si>
  <si>
    <t xml:space="preserve">          其他一般公共服务支出</t>
  </si>
  <si>
    <t>203</t>
  </si>
  <si>
    <t xml:space="preserve">  国防支出</t>
  </si>
  <si>
    <t xml:space="preserve">  20306</t>
  </si>
  <si>
    <t xml:space="preserve">      国防动员</t>
  </si>
  <si>
    <t xml:space="preserve">    2030601</t>
  </si>
  <si>
    <t xml:space="preserve">          兵役征集</t>
  </si>
  <si>
    <t xml:space="preserve">    2030603</t>
  </si>
  <si>
    <t xml:space="preserve">          人民防空</t>
  </si>
  <si>
    <t xml:space="preserve">    2030605</t>
  </si>
  <si>
    <t xml:space="preserve">          国防教育</t>
  </si>
  <si>
    <t xml:space="preserve">    2030606</t>
  </si>
  <si>
    <t xml:space="preserve">          预备役部队</t>
  </si>
  <si>
    <t xml:space="preserve">    2030607</t>
  </si>
  <si>
    <t xml:space="preserve">          民兵</t>
  </si>
  <si>
    <t>204</t>
  </si>
  <si>
    <t xml:space="preserve">  公共安全支出</t>
  </si>
  <si>
    <t xml:space="preserve">  20401</t>
  </si>
  <si>
    <t xml:space="preserve">      武装警察部队</t>
  </si>
  <si>
    <t xml:space="preserve">    2040101</t>
  </si>
  <si>
    <t xml:space="preserve">          武装警察部队</t>
  </si>
  <si>
    <t xml:space="preserve">  20402</t>
  </si>
  <si>
    <t xml:space="preserve">      公安</t>
  </si>
  <si>
    <t xml:space="preserve">    2040201</t>
  </si>
  <si>
    <t xml:space="preserve">    2040202</t>
  </si>
  <si>
    <t xml:space="preserve">          一般行政管理事务</t>
  </si>
  <si>
    <t xml:space="preserve">    2040219</t>
  </si>
  <si>
    <t xml:space="preserve">    2040220</t>
  </si>
  <si>
    <t xml:space="preserve">          执法办案</t>
  </si>
  <si>
    <t xml:space="preserve">    2040221</t>
  </si>
  <si>
    <t xml:space="preserve">          特别业务</t>
  </si>
  <si>
    <t xml:space="preserve">    2040299</t>
  </si>
  <si>
    <t xml:space="preserve">          其他公安支出</t>
  </si>
  <si>
    <t xml:space="preserve">  20404</t>
  </si>
  <si>
    <t xml:space="preserve">      检察</t>
  </si>
  <si>
    <t xml:space="preserve">    2040401</t>
  </si>
  <si>
    <t xml:space="preserve">    2040410</t>
  </si>
  <si>
    <t xml:space="preserve">          检察监督</t>
  </si>
  <si>
    <t xml:space="preserve">    2040499</t>
  </si>
  <si>
    <t xml:space="preserve">          其他检察支出</t>
  </si>
  <si>
    <t xml:space="preserve">  20405</t>
  </si>
  <si>
    <t xml:space="preserve">      法院</t>
  </si>
  <si>
    <t xml:space="preserve">    2040501</t>
  </si>
  <si>
    <t xml:space="preserve">    2040502</t>
  </si>
  <si>
    <t xml:space="preserve">    2040504</t>
  </si>
  <si>
    <t xml:space="preserve">          案件审判</t>
  </si>
  <si>
    <t xml:space="preserve">    2040505</t>
  </si>
  <si>
    <t xml:space="preserve">          案件执行</t>
  </si>
  <si>
    <t xml:space="preserve">    2040506</t>
  </si>
  <si>
    <t xml:space="preserve">          “两庭”建设</t>
  </si>
  <si>
    <t xml:space="preserve">    2040599</t>
  </si>
  <si>
    <t xml:space="preserve">          其他法院支出</t>
  </si>
  <si>
    <t xml:space="preserve">  20406</t>
  </si>
  <si>
    <t xml:space="preserve">      司法</t>
  </si>
  <si>
    <t xml:space="preserve">    2040601</t>
  </si>
  <si>
    <t xml:space="preserve">    2040604</t>
  </si>
  <si>
    <t xml:space="preserve">          基层司法业务</t>
  </si>
  <si>
    <t xml:space="preserve">    2040605</t>
  </si>
  <si>
    <t xml:space="preserve">          普法宣传</t>
  </si>
  <si>
    <t xml:space="preserve">    2040607</t>
  </si>
  <si>
    <t xml:space="preserve">          法律援助</t>
  </si>
  <si>
    <t xml:space="preserve">    2040610</t>
  </si>
  <si>
    <t xml:space="preserve">          社区矫正</t>
  </si>
  <si>
    <t xml:space="preserve">    2040699</t>
  </si>
  <si>
    <t xml:space="preserve">          其他司法支出</t>
  </si>
  <si>
    <t>205</t>
  </si>
  <si>
    <t xml:space="preserve">  教育支出</t>
  </si>
  <si>
    <t xml:space="preserve">  20501</t>
  </si>
  <si>
    <t xml:space="preserve">      教育管理事务</t>
  </si>
  <si>
    <t xml:space="preserve">    2050101</t>
  </si>
  <si>
    <t xml:space="preserve">    2050199</t>
  </si>
  <si>
    <t xml:space="preserve">          其他教育管理事务支出</t>
  </si>
  <si>
    <t xml:space="preserve">  20502</t>
  </si>
  <si>
    <t xml:space="preserve">      普通教育</t>
  </si>
  <si>
    <t xml:space="preserve">    2050201</t>
  </si>
  <si>
    <t xml:space="preserve">          学前教育</t>
  </si>
  <si>
    <t xml:space="preserve">    2050202</t>
  </si>
  <si>
    <t xml:space="preserve">          小学教育</t>
  </si>
  <si>
    <t xml:space="preserve">    2050203</t>
  </si>
  <si>
    <t xml:space="preserve">          初中教育</t>
  </si>
  <si>
    <t xml:space="preserve">    2050204</t>
  </si>
  <si>
    <t xml:space="preserve">          高中教育</t>
  </si>
  <si>
    <t xml:space="preserve">    2050299</t>
  </si>
  <si>
    <t xml:space="preserve">          其他普通教育支出</t>
  </si>
  <si>
    <t xml:space="preserve">  20503</t>
  </si>
  <si>
    <t xml:space="preserve">      职业教育</t>
  </si>
  <si>
    <t xml:space="preserve">    2050304</t>
  </si>
  <si>
    <t xml:space="preserve">          职业高中教育</t>
  </si>
  <si>
    <t xml:space="preserve">    2050399</t>
  </si>
  <si>
    <t xml:space="preserve">          其他职业教育支出</t>
  </si>
  <si>
    <t xml:space="preserve">  20504</t>
  </si>
  <si>
    <t xml:space="preserve">      成人教育</t>
  </si>
  <si>
    <t xml:space="preserve">    2050499</t>
  </si>
  <si>
    <t xml:space="preserve">          其他成人教育支出</t>
  </si>
  <si>
    <t xml:space="preserve">  20508</t>
  </si>
  <si>
    <t xml:space="preserve">      进修及培训</t>
  </si>
  <si>
    <t xml:space="preserve">    2050802</t>
  </si>
  <si>
    <t xml:space="preserve">          干部教育</t>
  </si>
  <si>
    <t xml:space="preserve">  20509</t>
  </si>
  <si>
    <t xml:space="preserve">      教育费附加安排的支出</t>
  </si>
  <si>
    <t xml:space="preserve">    2050999</t>
  </si>
  <si>
    <t xml:space="preserve">          其他教育费附加安排的支出</t>
  </si>
  <si>
    <t xml:space="preserve">  20599</t>
  </si>
  <si>
    <t xml:space="preserve">      其他教育支出</t>
  </si>
  <si>
    <t xml:space="preserve">    2059999</t>
  </si>
  <si>
    <t xml:space="preserve">          其他教育支出</t>
  </si>
  <si>
    <t>206</t>
  </si>
  <si>
    <t xml:space="preserve">  科学技术支出</t>
  </si>
  <si>
    <t xml:space="preserve">  20601</t>
  </si>
  <si>
    <t xml:space="preserve">      科学技术管理事务</t>
  </si>
  <si>
    <t xml:space="preserve">    2060101</t>
  </si>
  <si>
    <t xml:space="preserve">    2060199</t>
  </si>
  <si>
    <t xml:space="preserve">          其他科学技术管理事务支出</t>
  </si>
  <si>
    <t xml:space="preserve">  20604</t>
  </si>
  <si>
    <t xml:space="preserve">      技术研究与开发</t>
  </si>
  <si>
    <t xml:space="preserve">    2060402</t>
  </si>
  <si>
    <t xml:space="preserve">          应用技术研究与开发</t>
  </si>
  <si>
    <t xml:space="preserve">    2060403</t>
  </si>
  <si>
    <t xml:space="preserve">          产业技术研究与开发</t>
  </si>
  <si>
    <t xml:space="preserve">  20605</t>
  </si>
  <si>
    <t xml:space="preserve">      科技条件与服务</t>
  </si>
  <si>
    <t xml:space="preserve">    2060501</t>
  </si>
  <si>
    <t xml:space="preserve">          机构运行</t>
  </si>
  <si>
    <t xml:space="preserve">    2060599</t>
  </si>
  <si>
    <t xml:space="preserve">          其他科技条件与服务支出</t>
  </si>
  <si>
    <t xml:space="preserve">  20606</t>
  </si>
  <si>
    <t xml:space="preserve">      社会科学</t>
  </si>
  <si>
    <t xml:space="preserve">    2060601</t>
  </si>
  <si>
    <t xml:space="preserve">          社会科学研究机构</t>
  </si>
  <si>
    <t xml:space="preserve">    2060602</t>
  </si>
  <si>
    <t xml:space="preserve">          社会科学研究</t>
  </si>
  <si>
    <t xml:space="preserve">    2060699</t>
  </si>
  <si>
    <t xml:space="preserve">          其他社会科学支出</t>
  </si>
  <si>
    <t xml:space="preserve">  20607</t>
  </si>
  <si>
    <t xml:space="preserve">      科学技术普及</t>
  </si>
  <si>
    <t xml:space="preserve">    2060701</t>
  </si>
  <si>
    <t xml:space="preserve">    2060702</t>
  </si>
  <si>
    <t xml:space="preserve">          科普活动</t>
  </si>
  <si>
    <t xml:space="preserve">    2060703</t>
  </si>
  <si>
    <t xml:space="preserve">          青少年科技活动</t>
  </si>
  <si>
    <t xml:space="preserve">    2060704</t>
  </si>
  <si>
    <t xml:space="preserve">          学术交流活动</t>
  </si>
  <si>
    <t xml:space="preserve">    2060799</t>
  </si>
  <si>
    <t xml:space="preserve">          其他科学技术普及支出</t>
  </si>
  <si>
    <t xml:space="preserve">  20608</t>
  </si>
  <si>
    <t xml:space="preserve">      科技交流与合作</t>
  </si>
  <si>
    <t xml:space="preserve">    2060899</t>
  </si>
  <si>
    <t xml:space="preserve">          其他科技交流与合作支出</t>
  </si>
  <si>
    <t xml:space="preserve">  20699</t>
  </si>
  <si>
    <t xml:space="preserve">      其他科学技术支出</t>
  </si>
  <si>
    <t xml:space="preserve">    2069901</t>
  </si>
  <si>
    <t xml:space="preserve">          科技奖励</t>
  </si>
  <si>
    <t xml:space="preserve">    2069999</t>
  </si>
  <si>
    <t xml:space="preserve">          其他科学技术支出</t>
  </si>
  <si>
    <t>207</t>
  </si>
  <si>
    <t xml:space="preserve">  文化旅游体育与传媒支出</t>
  </si>
  <si>
    <t xml:space="preserve">  20701</t>
  </si>
  <si>
    <t xml:space="preserve">      文化和旅游</t>
  </si>
  <si>
    <t xml:space="preserve">    2070101</t>
  </si>
  <si>
    <t xml:space="preserve">    2070102</t>
  </si>
  <si>
    <t xml:space="preserve">    2070104</t>
  </si>
  <si>
    <t xml:space="preserve">          图书馆</t>
  </si>
  <si>
    <t xml:space="preserve">    2070107</t>
  </si>
  <si>
    <t xml:space="preserve">          艺术表演团体</t>
  </si>
  <si>
    <t xml:space="preserve">    2070109</t>
  </si>
  <si>
    <t xml:space="preserve">          群众文化</t>
  </si>
  <si>
    <t xml:space="preserve">    2070111</t>
  </si>
  <si>
    <t xml:space="preserve">          文化创作与保护</t>
  </si>
  <si>
    <t xml:space="preserve">    2070113</t>
  </si>
  <si>
    <t xml:space="preserve">          旅游宣传</t>
  </si>
  <si>
    <t xml:space="preserve">    2070114</t>
  </si>
  <si>
    <t xml:space="preserve">          旅游行业业务管理</t>
  </si>
  <si>
    <t xml:space="preserve">    2070199</t>
  </si>
  <si>
    <t xml:space="preserve">          其他文化和旅游支出</t>
  </si>
  <si>
    <t xml:space="preserve">  20702</t>
  </si>
  <si>
    <t xml:space="preserve">      文物</t>
  </si>
  <si>
    <t xml:space="preserve">    2070204</t>
  </si>
  <si>
    <t xml:space="preserve">          文物保护</t>
  </si>
  <si>
    <t xml:space="preserve">    2070205</t>
  </si>
  <si>
    <t xml:space="preserve">          博物馆</t>
  </si>
  <si>
    <t xml:space="preserve">    2070206</t>
  </si>
  <si>
    <t xml:space="preserve">          历史名城与古迹</t>
  </si>
  <si>
    <t xml:space="preserve">  20703</t>
  </si>
  <si>
    <t xml:space="preserve">      体育</t>
  </si>
  <si>
    <t xml:space="preserve">    2070301</t>
  </si>
  <si>
    <t xml:space="preserve">    2070305</t>
  </si>
  <si>
    <t xml:space="preserve">          体育竞赛</t>
  </si>
  <si>
    <t xml:space="preserve">    2070308</t>
  </si>
  <si>
    <t xml:space="preserve">          群众体育</t>
  </si>
  <si>
    <t xml:space="preserve">    2070399</t>
  </si>
  <si>
    <t xml:space="preserve">          其他体育支出</t>
  </si>
  <si>
    <t xml:space="preserve">  20708</t>
  </si>
  <si>
    <t xml:space="preserve">      广播电视</t>
  </si>
  <si>
    <t xml:space="preserve">    2070801</t>
  </si>
  <si>
    <t xml:space="preserve">    2070899</t>
  </si>
  <si>
    <t xml:space="preserve">          其他广播电视支出</t>
  </si>
  <si>
    <t xml:space="preserve">  20799</t>
  </si>
  <si>
    <t xml:space="preserve">      其他文化体育与传媒支出</t>
  </si>
  <si>
    <t xml:space="preserve">    2079903</t>
  </si>
  <si>
    <t xml:space="preserve">          文化产业发展专项支出</t>
  </si>
  <si>
    <t xml:space="preserve">    2079999</t>
  </si>
  <si>
    <t xml:space="preserve">          其他文化体育与传媒支出</t>
  </si>
  <si>
    <t>208</t>
  </si>
  <si>
    <t xml:space="preserve">  社会保障和就业支出</t>
  </si>
  <si>
    <t xml:space="preserve">  20801</t>
  </si>
  <si>
    <t xml:space="preserve">      人力资源和社会保障管理事务</t>
  </si>
  <si>
    <t xml:space="preserve">    2080101</t>
  </si>
  <si>
    <t xml:space="preserve">    2080103</t>
  </si>
  <si>
    <t xml:space="preserve">          机关服务</t>
  </si>
  <si>
    <t xml:space="preserve">    2080104</t>
  </si>
  <si>
    <t xml:space="preserve">          综合业务管理</t>
  </si>
  <si>
    <t xml:space="preserve">    2080105</t>
  </si>
  <si>
    <t xml:space="preserve">          劳动保障监察</t>
  </si>
  <si>
    <t xml:space="preserve">    2080106</t>
  </si>
  <si>
    <t xml:space="preserve">          就业管理事务</t>
  </si>
  <si>
    <t xml:space="preserve">    2080107</t>
  </si>
  <si>
    <t xml:space="preserve">          社会保险业务管理事务</t>
  </si>
  <si>
    <t xml:space="preserve">    2080108</t>
  </si>
  <si>
    <t xml:space="preserve">    2080111</t>
  </si>
  <si>
    <t xml:space="preserve">          公共就业服务和职业技能鉴定机构</t>
  </si>
  <si>
    <t xml:space="preserve">    2080199</t>
  </si>
  <si>
    <t xml:space="preserve">          其他人力资源和社会保障管理事务支出</t>
  </si>
  <si>
    <t xml:space="preserve">  20802</t>
  </si>
  <si>
    <t xml:space="preserve">      民政管理事务</t>
  </si>
  <si>
    <t xml:space="preserve">    2080201</t>
  </si>
  <si>
    <t xml:space="preserve">    2080203</t>
  </si>
  <si>
    <t xml:space="preserve">    2080206</t>
  </si>
  <si>
    <t xml:space="preserve">          民间组织管理</t>
  </si>
  <si>
    <t xml:space="preserve">    2080207</t>
  </si>
  <si>
    <t xml:space="preserve">          行政区划和地名管理</t>
  </si>
  <si>
    <t xml:space="preserve">    2080208</t>
  </si>
  <si>
    <t xml:space="preserve">          基层政权和社区建设</t>
  </si>
  <si>
    <t xml:space="preserve">    2080299</t>
  </si>
  <si>
    <t xml:space="preserve">          其他民政管理事务支出</t>
  </si>
  <si>
    <t xml:space="preserve">  20805</t>
  </si>
  <si>
    <t xml:space="preserve">      行政事业单位离退休</t>
  </si>
  <si>
    <t xml:space="preserve">    2080505</t>
  </si>
  <si>
    <t xml:space="preserve">          机关事业单位基本养老保险缴费支出</t>
  </si>
  <si>
    <t xml:space="preserve">    2080506</t>
  </si>
  <si>
    <t xml:space="preserve">          机关事业单位职业年金缴费支出</t>
  </si>
  <si>
    <t xml:space="preserve">    2080507</t>
  </si>
  <si>
    <t xml:space="preserve">          对机关事业单位基本养老保险基金的补助</t>
  </si>
  <si>
    <t xml:space="preserve">    2080599</t>
  </si>
  <si>
    <t xml:space="preserve">          其他行政事业单位离退休支出</t>
  </si>
  <si>
    <t xml:space="preserve">  20807</t>
  </si>
  <si>
    <t xml:space="preserve">      就业补助</t>
  </si>
  <si>
    <t xml:space="preserve">    2080799</t>
  </si>
  <si>
    <t xml:space="preserve">          其他就业补助支出</t>
  </si>
  <si>
    <t xml:space="preserve">  20808</t>
  </si>
  <si>
    <t xml:space="preserve">      抚恤</t>
  </si>
  <si>
    <t xml:space="preserve">    2080802</t>
  </si>
  <si>
    <t xml:space="preserve">          伤残抚恤</t>
  </si>
  <si>
    <t xml:space="preserve">    2080804</t>
  </si>
  <si>
    <t xml:space="preserve">          优抚事业单位支出</t>
  </si>
  <si>
    <t xml:space="preserve">    2080806</t>
  </si>
  <si>
    <t xml:space="preserve">          农村籍退役士兵老年生活补助</t>
  </si>
  <si>
    <t xml:space="preserve">    2080899</t>
  </si>
  <si>
    <t xml:space="preserve">          其他优抚支出</t>
  </si>
  <si>
    <t xml:space="preserve">  20809</t>
  </si>
  <si>
    <t xml:space="preserve">      退役安置</t>
  </si>
  <si>
    <t xml:space="preserve">    2080901</t>
  </si>
  <si>
    <t xml:space="preserve">          退役士兵安置</t>
  </si>
  <si>
    <t xml:space="preserve">    2080902</t>
  </si>
  <si>
    <t xml:space="preserve">          军队移交政府的离退休人员安置</t>
  </si>
  <si>
    <t xml:space="preserve">    2080904</t>
  </si>
  <si>
    <t xml:space="preserve">          退役士兵管理教育</t>
  </si>
  <si>
    <t xml:space="preserve">  20810</t>
  </si>
  <si>
    <t xml:space="preserve">      社会福利</t>
  </si>
  <si>
    <t xml:space="preserve">    2081001</t>
  </si>
  <si>
    <t xml:space="preserve">          儿童福利</t>
  </si>
  <si>
    <t xml:space="preserve">    2081002</t>
  </si>
  <si>
    <t xml:space="preserve">          老年福利</t>
  </si>
  <si>
    <t xml:space="preserve">    2081004</t>
  </si>
  <si>
    <t xml:space="preserve">          殡葬</t>
  </si>
  <si>
    <t xml:space="preserve">    2081005</t>
  </si>
  <si>
    <t xml:space="preserve">          社会福利事业单位</t>
  </si>
  <si>
    <t xml:space="preserve">    2081099</t>
  </si>
  <si>
    <t xml:space="preserve">          其他社会福利支出</t>
  </si>
  <si>
    <t xml:space="preserve">  20811</t>
  </si>
  <si>
    <t xml:space="preserve">      残疾人事业</t>
  </si>
  <si>
    <t xml:space="preserve">    2081101</t>
  </si>
  <si>
    <t xml:space="preserve">    2081103</t>
  </si>
  <si>
    <t xml:space="preserve">    2081104</t>
  </si>
  <si>
    <t xml:space="preserve">          残疾人康复</t>
  </si>
  <si>
    <t xml:space="preserve">    2081105</t>
  </si>
  <si>
    <t xml:space="preserve">          残疾人就业和扶贫</t>
  </si>
  <si>
    <t xml:space="preserve">    2081106</t>
  </si>
  <si>
    <t xml:space="preserve">          残疾人体育</t>
  </si>
  <si>
    <t xml:space="preserve">    2081107</t>
  </si>
  <si>
    <t xml:space="preserve">          残疾人生活和护理补贴</t>
  </si>
  <si>
    <t xml:space="preserve">    2081199</t>
  </si>
  <si>
    <t xml:space="preserve">          其他残疾人事业支出</t>
  </si>
  <si>
    <t xml:space="preserve">  20816</t>
  </si>
  <si>
    <t xml:space="preserve">      红十字事业</t>
  </si>
  <si>
    <t xml:space="preserve">    2081601</t>
  </si>
  <si>
    <t xml:space="preserve">    2081699</t>
  </si>
  <si>
    <t xml:space="preserve">          其他红十字事业支出</t>
  </si>
  <si>
    <t xml:space="preserve">  20819</t>
  </si>
  <si>
    <t xml:space="preserve">      最低生活保障</t>
  </si>
  <si>
    <t xml:space="preserve">    2081901</t>
  </si>
  <si>
    <t xml:space="preserve">          城市最低生活保障金支出</t>
  </si>
  <si>
    <t xml:space="preserve">    2081902</t>
  </si>
  <si>
    <t xml:space="preserve">          农村最低生活保障金支出</t>
  </si>
  <si>
    <t xml:space="preserve">  20820</t>
  </si>
  <si>
    <t xml:space="preserve">      临时救助</t>
  </si>
  <si>
    <t xml:space="preserve">    2082001</t>
  </si>
  <si>
    <t xml:space="preserve">          临时救助支出</t>
  </si>
  <si>
    <t xml:space="preserve">    2082002</t>
  </si>
  <si>
    <t xml:space="preserve">          流浪乞讨人员救助支出</t>
  </si>
  <si>
    <t xml:space="preserve">  20821</t>
  </si>
  <si>
    <t xml:space="preserve">      特困人员救助供养</t>
  </si>
  <si>
    <t xml:space="preserve">    2082102</t>
  </si>
  <si>
    <t xml:space="preserve">          农村特困人员救助供养支出</t>
  </si>
  <si>
    <t xml:space="preserve">  20825</t>
  </si>
  <si>
    <t xml:space="preserve">      其他生活救助</t>
  </si>
  <si>
    <t xml:space="preserve">    2082502</t>
  </si>
  <si>
    <t xml:space="preserve">          其他农村生活救助</t>
  </si>
  <si>
    <t xml:space="preserve">  20826</t>
  </si>
  <si>
    <t xml:space="preserve">      财政对基本养老保险基金的补助</t>
  </si>
  <si>
    <t xml:space="preserve">    2082602</t>
  </si>
  <si>
    <t xml:space="preserve">          财政对城乡居民基本养老保险基金的补助</t>
  </si>
  <si>
    <t xml:space="preserve">  20828</t>
  </si>
  <si>
    <t xml:space="preserve">      退役军人管理事务</t>
  </si>
  <si>
    <t xml:space="preserve">    2082804</t>
  </si>
  <si>
    <t xml:space="preserve">          拥军优属</t>
  </si>
  <si>
    <t xml:space="preserve">  20899</t>
  </si>
  <si>
    <t xml:space="preserve">      其他社会保障和就业支出</t>
  </si>
  <si>
    <t xml:space="preserve">    2089901</t>
  </si>
  <si>
    <t xml:space="preserve">          其他社会保障和就业支出</t>
  </si>
  <si>
    <t>210</t>
  </si>
  <si>
    <t xml:space="preserve">  卫生健康支出</t>
  </si>
  <si>
    <t xml:space="preserve">  21001</t>
  </si>
  <si>
    <t xml:space="preserve">      卫生健康管理事务</t>
  </si>
  <si>
    <t xml:space="preserve">    2100101</t>
  </si>
  <si>
    <t xml:space="preserve">    2100199</t>
  </si>
  <si>
    <t xml:space="preserve">          其他卫生健康管理事务支出</t>
  </si>
  <si>
    <t xml:space="preserve">  21002</t>
  </si>
  <si>
    <t xml:space="preserve">      公立医院</t>
  </si>
  <si>
    <t xml:space="preserve">    2100201</t>
  </si>
  <si>
    <t xml:space="preserve">          综合医院</t>
  </si>
  <si>
    <t xml:space="preserve">    2100202</t>
  </si>
  <si>
    <t xml:space="preserve">          中医（民族）医院</t>
  </si>
  <si>
    <t xml:space="preserve">    2100211</t>
  </si>
  <si>
    <t xml:space="preserve">          处理医疗欠费</t>
  </si>
  <si>
    <t xml:space="preserve">    2100299</t>
  </si>
  <si>
    <t xml:space="preserve">          其他公立医院支出</t>
  </si>
  <si>
    <t xml:space="preserve">  21003</t>
  </si>
  <si>
    <t xml:space="preserve">      基层医疗卫生机构</t>
  </si>
  <si>
    <t xml:space="preserve">    2100302</t>
  </si>
  <si>
    <t xml:space="preserve">          乡镇卫生院</t>
  </si>
  <si>
    <t xml:space="preserve">    2100399</t>
  </si>
  <si>
    <t xml:space="preserve">          其他基层医疗卫生机构支出</t>
  </si>
  <si>
    <t xml:space="preserve">  21004</t>
  </si>
  <si>
    <t xml:space="preserve">      公共卫生</t>
  </si>
  <si>
    <t xml:space="preserve">    2100401</t>
  </si>
  <si>
    <t xml:space="preserve">          疾病预防控制机构</t>
  </si>
  <si>
    <t xml:space="preserve">    2100402</t>
  </si>
  <si>
    <t xml:space="preserve">          卫生监督机构</t>
  </si>
  <si>
    <t xml:space="preserve">    2100403</t>
  </si>
  <si>
    <t xml:space="preserve">          妇幼保健机构</t>
  </si>
  <si>
    <t xml:space="preserve">    2100405</t>
  </si>
  <si>
    <t xml:space="preserve">          应急救治机构</t>
  </si>
  <si>
    <t xml:space="preserve">    2100406</t>
  </si>
  <si>
    <t xml:space="preserve">          采供血机构</t>
  </si>
  <si>
    <t xml:space="preserve">    2100407</t>
  </si>
  <si>
    <t xml:space="preserve">          其他专业公共卫生机构</t>
  </si>
  <si>
    <t xml:space="preserve">    2100408</t>
  </si>
  <si>
    <t xml:space="preserve">          基本公共卫生服务</t>
  </si>
  <si>
    <t xml:space="preserve">    2100409</t>
  </si>
  <si>
    <t xml:space="preserve">          重大公共卫生专项</t>
  </si>
  <si>
    <t xml:space="preserve">    2100410</t>
  </si>
  <si>
    <t xml:space="preserve">          突发公共卫生事件应急处理</t>
  </si>
  <si>
    <t xml:space="preserve">    2100499</t>
  </si>
  <si>
    <t xml:space="preserve">          其他公共卫生支出</t>
  </si>
  <si>
    <t xml:space="preserve">  21006</t>
  </si>
  <si>
    <t xml:space="preserve">      中医药</t>
  </si>
  <si>
    <t xml:space="preserve">    2100601</t>
  </si>
  <si>
    <t xml:space="preserve">          中医（民族医）药专项</t>
  </si>
  <si>
    <t xml:space="preserve">  21007</t>
  </si>
  <si>
    <t xml:space="preserve">      计划生育事务</t>
  </si>
  <si>
    <t xml:space="preserve">    2100717</t>
  </si>
  <si>
    <t xml:space="preserve">          计划生育服务</t>
  </si>
  <si>
    <t xml:space="preserve">    2100799</t>
  </si>
  <si>
    <t xml:space="preserve">          其他计划生育事务支出</t>
  </si>
  <si>
    <t xml:space="preserve">  21011</t>
  </si>
  <si>
    <t xml:space="preserve">      行政事业单位医疗</t>
  </si>
  <si>
    <t xml:space="preserve">    2101101</t>
  </si>
  <si>
    <t xml:space="preserve">          行政单位医疗</t>
  </si>
  <si>
    <t xml:space="preserve">    2101102</t>
  </si>
  <si>
    <t xml:space="preserve">          事业单位医疗</t>
  </si>
  <si>
    <t xml:space="preserve">    2101103</t>
  </si>
  <si>
    <t xml:space="preserve">          公务员医疗补助</t>
  </si>
  <si>
    <t xml:space="preserve">    2101199</t>
  </si>
  <si>
    <t xml:space="preserve">          其他行政事业单位医疗支出</t>
  </si>
  <si>
    <t xml:space="preserve">  21012</t>
  </si>
  <si>
    <t xml:space="preserve">      财政对基本医疗保险基金的补助</t>
  </si>
  <si>
    <t xml:space="preserve">    2101202</t>
  </si>
  <si>
    <t xml:space="preserve">          财政对城乡居民基本医疗保险基金的补助</t>
  </si>
  <si>
    <t xml:space="preserve">  21013</t>
  </si>
  <si>
    <t xml:space="preserve">      医疗救助</t>
  </si>
  <si>
    <t xml:space="preserve">    2101301</t>
  </si>
  <si>
    <t xml:space="preserve">          城乡医疗救助</t>
  </si>
  <si>
    <t xml:space="preserve">    2101302</t>
  </si>
  <si>
    <t xml:space="preserve">          疾病应急救助</t>
  </si>
  <si>
    <t xml:space="preserve">  21014</t>
  </si>
  <si>
    <t xml:space="preserve">      优抚对象医疗</t>
  </si>
  <si>
    <t xml:space="preserve">    2101401</t>
  </si>
  <si>
    <t xml:space="preserve">          优抚对象医疗补助</t>
  </si>
  <si>
    <t xml:space="preserve">  21099</t>
  </si>
  <si>
    <t xml:space="preserve">      其他卫生健康支出</t>
  </si>
  <si>
    <t xml:space="preserve">    2109901</t>
  </si>
  <si>
    <t xml:space="preserve">          其他卫生健康支出</t>
  </si>
  <si>
    <t>211</t>
  </si>
  <si>
    <t xml:space="preserve">  节能环保支出</t>
  </si>
  <si>
    <t xml:space="preserve">  21101</t>
  </si>
  <si>
    <t xml:space="preserve">      环境保护管理事务</t>
  </si>
  <si>
    <t xml:space="preserve">    2110101</t>
  </si>
  <si>
    <t xml:space="preserve">    2110102</t>
  </si>
  <si>
    <t xml:space="preserve">    2110199</t>
  </si>
  <si>
    <t xml:space="preserve">          其他环境保护管理事务支出</t>
  </si>
  <si>
    <t xml:space="preserve">  21104</t>
  </si>
  <si>
    <t xml:space="preserve">      自然生态保护</t>
  </si>
  <si>
    <t xml:space="preserve">    2110401</t>
  </si>
  <si>
    <t xml:space="preserve">          生态保护</t>
  </si>
  <si>
    <t xml:space="preserve">  21105</t>
  </si>
  <si>
    <t xml:space="preserve">      天然林保护</t>
  </si>
  <si>
    <t xml:space="preserve">    2110507</t>
  </si>
  <si>
    <t xml:space="preserve">          停伐补助</t>
  </si>
  <si>
    <t xml:space="preserve">  21199</t>
  </si>
  <si>
    <t xml:space="preserve">      其他节能环保支出</t>
  </si>
  <si>
    <t xml:space="preserve">    2119901</t>
  </si>
  <si>
    <t xml:space="preserve">          其他节能环保支出</t>
  </si>
  <si>
    <t>212</t>
  </si>
  <si>
    <t xml:space="preserve">  城乡社区支出</t>
  </si>
  <si>
    <t xml:space="preserve">  21201</t>
  </si>
  <si>
    <t xml:space="preserve">      城乡社区管理事务</t>
  </si>
  <si>
    <t xml:space="preserve">    2120101</t>
  </si>
  <si>
    <t xml:space="preserve">    2120104</t>
  </si>
  <si>
    <t xml:space="preserve">          城管执法</t>
  </si>
  <si>
    <t xml:space="preserve">    2120199</t>
  </si>
  <si>
    <t xml:space="preserve">          其他城乡社区管理事务支出</t>
  </si>
  <si>
    <t xml:space="preserve">  21203</t>
  </si>
  <si>
    <t xml:space="preserve">      城乡社区公共设施</t>
  </si>
  <si>
    <t xml:space="preserve">    2120303</t>
  </si>
  <si>
    <t xml:space="preserve">          小城镇基础设施建设</t>
  </si>
  <si>
    <t xml:space="preserve">    2120399</t>
  </si>
  <si>
    <t xml:space="preserve">          其他城乡社区公共设施支出</t>
  </si>
  <si>
    <t xml:space="preserve">  21205</t>
  </si>
  <si>
    <t xml:space="preserve">      城乡社区环境卫生</t>
  </si>
  <si>
    <t xml:space="preserve">    2120501</t>
  </si>
  <si>
    <t xml:space="preserve">          城乡社区环境卫生</t>
  </si>
  <si>
    <t xml:space="preserve">  21299</t>
  </si>
  <si>
    <t xml:space="preserve">      其他城乡社区支出</t>
  </si>
  <si>
    <t xml:space="preserve">    2129901</t>
  </si>
  <si>
    <t xml:space="preserve">          其他城乡社区支出</t>
  </si>
  <si>
    <t>213</t>
  </si>
  <si>
    <t xml:space="preserve">  农林水支出</t>
  </si>
  <si>
    <t xml:space="preserve">  21301</t>
  </si>
  <si>
    <t xml:space="preserve">      农业</t>
  </si>
  <si>
    <t xml:space="preserve">    2130101</t>
  </si>
  <si>
    <t xml:space="preserve">    2130104</t>
  </si>
  <si>
    <t xml:space="preserve">    2130106</t>
  </si>
  <si>
    <t xml:space="preserve">          科技转化与推广服务</t>
  </si>
  <si>
    <t xml:space="preserve">    2130108</t>
  </si>
  <si>
    <t xml:space="preserve">          病虫害控制</t>
  </si>
  <si>
    <t xml:space="preserve">    2130109</t>
  </si>
  <si>
    <t xml:space="preserve">          农产品质量安全</t>
  </si>
  <si>
    <t xml:space="preserve">    2130112</t>
  </si>
  <si>
    <t xml:space="preserve">          农业行业业务管理</t>
  </si>
  <si>
    <t xml:space="preserve">    2130120</t>
  </si>
  <si>
    <t xml:space="preserve">          稳定农民收入补贴</t>
  </si>
  <si>
    <t xml:space="preserve">    2130122</t>
  </si>
  <si>
    <t xml:space="preserve">          农业生产支持补贴</t>
  </si>
  <si>
    <t xml:space="preserve">    2130125</t>
  </si>
  <si>
    <t xml:space="preserve">          农产品加工与促销</t>
  </si>
  <si>
    <t xml:space="preserve">    2130135</t>
  </si>
  <si>
    <t xml:space="preserve">          农业资源保护修复与利用</t>
  </si>
  <si>
    <t xml:space="preserve">    2130199</t>
  </si>
  <si>
    <t xml:space="preserve">          其他农业支出</t>
  </si>
  <si>
    <t xml:space="preserve">  21302</t>
  </si>
  <si>
    <t xml:space="preserve">      林业和草原</t>
  </si>
  <si>
    <t xml:space="preserve">    2130201</t>
  </si>
  <si>
    <t xml:space="preserve">    2130204</t>
  </si>
  <si>
    <t xml:space="preserve">          事业机构</t>
  </si>
  <si>
    <t xml:space="preserve">    2130205</t>
  </si>
  <si>
    <t xml:space="preserve">          森林培育</t>
  </si>
  <si>
    <t xml:space="preserve">    2130209</t>
  </si>
  <si>
    <t xml:space="preserve">          森林生态效益补偿</t>
  </si>
  <si>
    <t xml:space="preserve">    2130234</t>
  </si>
  <si>
    <t xml:space="preserve">          防灾减灾</t>
  </si>
  <si>
    <t xml:space="preserve">    2130299</t>
  </si>
  <si>
    <t xml:space="preserve">          其他林业和草原支出</t>
  </si>
  <si>
    <t xml:space="preserve">  21303</t>
  </si>
  <si>
    <t xml:space="preserve">      水利</t>
  </si>
  <si>
    <t xml:space="preserve">    2130301</t>
  </si>
  <si>
    <t xml:space="preserve">    2130305</t>
  </si>
  <si>
    <t xml:space="preserve">          水利工程建设</t>
  </si>
  <si>
    <t xml:space="preserve">    2130306</t>
  </si>
  <si>
    <t xml:space="preserve">          水利工程运行与维护</t>
  </si>
  <si>
    <t xml:space="preserve">    2130308</t>
  </si>
  <si>
    <t xml:space="preserve">          水利前期工作</t>
  </si>
  <si>
    <t xml:space="preserve">    2130310</t>
  </si>
  <si>
    <t xml:space="preserve">          水土保持</t>
  </si>
  <si>
    <t xml:space="preserve">    2130314</t>
  </si>
  <si>
    <t xml:space="preserve">          防汛</t>
  </si>
  <si>
    <t xml:space="preserve">    2130316</t>
  </si>
  <si>
    <t xml:space="preserve">          农田水利</t>
  </si>
  <si>
    <t xml:space="preserve">    2130321</t>
  </si>
  <si>
    <t xml:space="preserve">          大中型水库移民后期扶持专项支出</t>
  </si>
  <si>
    <t xml:space="preserve">    2130335</t>
  </si>
  <si>
    <t xml:space="preserve">          农村人畜饮水</t>
  </si>
  <si>
    <t xml:space="preserve">    2130399</t>
  </si>
  <si>
    <t xml:space="preserve">          其他水利支出</t>
  </si>
  <si>
    <t xml:space="preserve">  21305</t>
  </si>
  <si>
    <t xml:space="preserve">      扶贫</t>
  </si>
  <si>
    <t xml:space="preserve">    2130504</t>
  </si>
  <si>
    <t xml:space="preserve">          农村基础设施建设</t>
  </si>
  <si>
    <t xml:space="preserve">    2130505</t>
  </si>
  <si>
    <t xml:space="preserve">          生产发展</t>
  </si>
  <si>
    <t xml:space="preserve">    2130506</t>
  </si>
  <si>
    <t xml:space="preserve">          社会发展</t>
  </si>
  <si>
    <t xml:space="preserve">    2130507</t>
  </si>
  <si>
    <t xml:space="preserve">          扶贫贷款奖补和贴息</t>
  </si>
  <si>
    <t xml:space="preserve">    2130599</t>
  </si>
  <si>
    <t xml:space="preserve">          其他扶贫支出</t>
  </si>
  <si>
    <t xml:space="preserve">  21306</t>
  </si>
  <si>
    <t xml:space="preserve">      农业综合开发</t>
  </si>
  <si>
    <t xml:space="preserve">    2130602</t>
  </si>
  <si>
    <t xml:space="preserve">          土地治理</t>
  </si>
  <si>
    <t xml:space="preserve">    2130603</t>
  </si>
  <si>
    <t xml:space="preserve">          产业化发展</t>
  </si>
  <si>
    <t xml:space="preserve">  21308</t>
  </si>
  <si>
    <t xml:space="preserve">      普惠金融发展支出</t>
  </si>
  <si>
    <t xml:space="preserve">    2130803</t>
  </si>
  <si>
    <t xml:space="preserve">          农业保险保费补贴</t>
  </si>
  <si>
    <t xml:space="preserve">  21399</t>
  </si>
  <si>
    <t xml:space="preserve">      其他农林水支出</t>
  </si>
  <si>
    <t xml:space="preserve">    2139999</t>
  </si>
  <si>
    <t xml:space="preserve">          其他农林水支出</t>
  </si>
  <si>
    <t>214</t>
  </si>
  <si>
    <t xml:space="preserve">  交通运输支出</t>
  </si>
  <si>
    <t xml:space="preserve">  21401</t>
  </si>
  <si>
    <t xml:space="preserve">      公路水路运输</t>
  </si>
  <si>
    <t xml:space="preserve">    2140101</t>
  </si>
  <si>
    <t xml:space="preserve">    2140199</t>
  </si>
  <si>
    <t xml:space="preserve">          其他公路水路运输支出</t>
  </si>
  <si>
    <t xml:space="preserve">  21404</t>
  </si>
  <si>
    <t xml:space="preserve">      成品油价格改革对交通运输的补贴</t>
  </si>
  <si>
    <t xml:space="preserve">    2140402</t>
  </si>
  <si>
    <t xml:space="preserve">          对农村道路客运的补贴</t>
  </si>
  <si>
    <t xml:space="preserve">    2140403</t>
  </si>
  <si>
    <t xml:space="preserve">          对出租车的补贴</t>
  </si>
  <si>
    <t xml:space="preserve">  21406</t>
  </si>
  <si>
    <t xml:space="preserve">      车辆购置税支出</t>
  </si>
  <si>
    <t xml:space="preserve">    2140601</t>
  </si>
  <si>
    <t xml:space="preserve">          车辆购置税用于公路等基础设施建设支出</t>
  </si>
  <si>
    <t>215</t>
  </si>
  <si>
    <t xml:space="preserve">  资源勘探信息等支出</t>
  </si>
  <si>
    <t xml:space="preserve">  21508</t>
  </si>
  <si>
    <t xml:space="preserve">      支持中小企业发展和管理支出</t>
  </si>
  <si>
    <t xml:space="preserve">    2150805</t>
  </si>
  <si>
    <t xml:space="preserve">          中小企业发展专项</t>
  </si>
  <si>
    <t xml:space="preserve">    2150899</t>
  </si>
  <si>
    <t xml:space="preserve">          其他支持中小企业发展和管理支出</t>
  </si>
  <si>
    <t xml:space="preserve">  21599</t>
  </si>
  <si>
    <t xml:space="preserve">      其他资源勘探信息等支出</t>
  </si>
  <si>
    <t xml:space="preserve">    2159999</t>
  </si>
  <si>
    <t xml:space="preserve">          其他资源勘探信息等支出</t>
  </si>
  <si>
    <t>216</t>
  </si>
  <si>
    <t xml:space="preserve">  商业服务业等支出</t>
  </si>
  <si>
    <t xml:space="preserve">  21602</t>
  </si>
  <si>
    <t xml:space="preserve">      商业流通事务</t>
  </si>
  <si>
    <t xml:space="preserve">    2160201</t>
  </si>
  <si>
    <t xml:space="preserve">          行政运</t>
  </si>
  <si>
    <t xml:space="preserve">    2160299</t>
  </si>
  <si>
    <t xml:space="preserve">          其他商业流通事务支出</t>
  </si>
  <si>
    <t xml:space="preserve">  21606</t>
  </si>
  <si>
    <t xml:space="preserve">      涉外发展服务支出</t>
  </si>
  <si>
    <t xml:space="preserve">    2160699</t>
  </si>
  <si>
    <t xml:space="preserve">          其他涉外发展服务支出</t>
  </si>
  <si>
    <t>220</t>
  </si>
  <si>
    <t xml:space="preserve">  自然资源海洋气象等支出</t>
  </si>
  <si>
    <t xml:space="preserve">  22001</t>
  </si>
  <si>
    <t xml:space="preserve">      自然资源事务</t>
  </si>
  <si>
    <t xml:space="preserve">    2200101</t>
  </si>
  <si>
    <t xml:space="preserve">    2200102</t>
  </si>
  <si>
    <t xml:space="preserve">    2200104</t>
  </si>
  <si>
    <t xml:space="preserve">          自然资源规划及管理</t>
  </si>
  <si>
    <t xml:space="preserve">    2200105</t>
  </si>
  <si>
    <t xml:space="preserve">          土地资源调查</t>
  </si>
  <si>
    <t xml:space="preserve">    2200106</t>
  </si>
  <si>
    <t xml:space="preserve">          土地资源利用与保护</t>
  </si>
  <si>
    <t xml:space="preserve">    2200108</t>
  </si>
  <si>
    <t xml:space="preserve">          自然资源行业业务管理</t>
  </si>
  <si>
    <t xml:space="preserve">    2200199</t>
  </si>
  <si>
    <t xml:space="preserve">          其他自然资源事务支出</t>
  </si>
  <si>
    <t xml:space="preserve">  22003</t>
  </si>
  <si>
    <t xml:space="preserve">      测绘事务</t>
  </si>
  <si>
    <t xml:space="preserve">    2200304</t>
  </si>
  <si>
    <t xml:space="preserve">          基础测绘</t>
  </si>
  <si>
    <t xml:space="preserve">  22005</t>
  </si>
  <si>
    <t xml:space="preserve">      气象事务</t>
  </si>
  <si>
    <t xml:space="preserve">    2200504</t>
  </si>
  <si>
    <t xml:space="preserve">          气象事业机构</t>
  </si>
  <si>
    <t xml:space="preserve">    2200511</t>
  </si>
  <si>
    <t xml:space="preserve">          气象基础设施建设与维修</t>
  </si>
  <si>
    <t>221</t>
  </si>
  <si>
    <t xml:space="preserve">  住房保障支出</t>
  </si>
  <si>
    <t xml:space="preserve">  22101</t>
  </si>
  <si>
    <t xml:space="preserve">      保障性安居工程支出</t>
  </si>
  <si>
    <t xml:space="preserve">    2210103</t>
  </si>
  <si>
    <t xml:space="preserve">          棚户区改造</t>
  </si>
  <si>
    <t xml:space="preserve">    2210105</t>
  </si>
  <si>
    <t xml:space="preserve">          农村危房改造</t>
  </si>
  <si>
    <t xml:space="preserve">    2210107</t>
  </si>
  <si>
    <t xml:space="preserve">          保障性住房租金补贴</t>
  </si>
  <si>
    <t xml:space="preserve">  22102</t>
  </si>
  <si>
    <t xml:space="preserve">      住房改革支出</t>
  </si>
  <si>
    <t xml:space="preserve">    2210203</t>
  </si>
  <si>
    <t xml:space="preserve">          购房补贴</t>
  </si>
  <si>
    <t xml:space="preserve">  22103</t>
  </si>
  <si>
    <t xml:space="preserve">      城乡社区住宅</t>
  </si>
  <si>
    <t xml:space="preserve">    2210302</t>
  </si>
  <si>
    <t xml:space="preserve">          住房公积金管理</t>
  </si>
  <si>
    <t xml:space="preserve">    2210399</t>
  </si>
  <si>
    <t xml:space="preserve">          其他城乡社区住宅支出</t>
  </si>
  <si>
    <t>222</t>
  </si>
  <si>
    <t xml:space="preserve">  粮油物资储备支出</t>
  </si>
  <si>
    <t xml:space="preserve">  22201</t>
  </si>
  <si>
    <t xml:space="preserve">      粮油事务</t>
  </si>
  <si>
    <t xml:space="preserve">    2220112</t>
  </si>
  <si>
    <t xml:space="preserve">          粮食财务挂账利息补贴</t>
  </si>
  <si>
    <t xml:space="preserve">    2220199</t>
  </si>
  <si>
    <t xml:space="preserve">          其他粮油事务支出</t>
  </si>
  <si>
    <t>224</t>
  </si>
  <si>
    <t xml:space="preserve">  灾害防治及应急管理支出</t>
  </si>
  <si>
    <t xml:space="preserve">  22401</t>
  </si>
  <si>
    <t xml:space="preserve">      应急管理事务</t>
  </si>
  <si>
    <t xml:space="preserve">    2240101</t>
  </si>
  <si>
    <t xml:space="preserve">    2240150</t>
  </si>
  <si>
    <t xml:space="preserve">    2240199</t>
  </si>
  <si>
    <t xml:space="preserve">          其他应急管理支出</t>
  </si>
  <si>
    <t xml:space="preserve">  22402</t>
  </si>
  <si>
    <t xml:space="preserve">      消防事务</t>
  </si>
  <si>
    <t xml:space="preserve">    2240201</t>
  </si>
  <si>
    <t xml:space="preserve">    2240202</t>
  </si>
  <si>
    <t xml:space="preserve">    2240299</t>
  </si>
  <si>
    <t xml:space="preserve">          其他消防事务支出</t>
  </si>
  <si>
    <t xml:space="preserve">  22405</t>
  </si>
  <si>
    <t xml:space="preserve">      地震事务</t>
  </si>
  <si>
    <t xml:space="preserve">    2240550</t>
  </si>
  <si>
    <t xml:space="preserve">          地震事业机构</t>
  </si>
  <si>
    <t xml:space="preserve">  22406</t>
  </si>
  <si>
    <t xml:space="preserve">      自然灾害防治</t>
  </si>
  <si>
    <t xml:space="preserve">    2240601</t>
  </si>
  <si>
    <t xml:space="preserve">          地质灾害防治</t>
  </si>
  <si>
    <t xml:space="preserve">  22407</t>
  </si>
  <si>
    <t xml:space="preserve">      自然灾害救灾及恢复重建支出</t>
  </si>
  <si>
    <t xml:space="preserve">    2240702</t>
  </si>
  <si>
    <t xml:space="preserve">          地方自然灾害生活补助</t>
  </si>
  <si>
    <t>227</t>
  </si>
  <si>
    <t xml:space="preserve">  预备费</t>
  </si>
  <si>
    <t>229</t>
  </si>
  <si>
    <t xml:space="preserve">  其他支出</t>
  </si>
  <si>
    <t xml:space="preserve">  22999</t>
  </si>
  <si>
    <t xml:space="preserve">      其他支出</t>
  </si>
  <si>
    <t xml:space="preserve">    2299901</t>
  </si>
  <si>
    <t xml:space="preserve">          其他支出</t>
  </si>
  <si>
    <t>232</t>
  </si>
  <si>
    <t xml:space="preserve">  债务付息支出</t>
  </si>
  <si>
    <t xml:space="preserve">  23203</t>
  </si>
  <si>
    <t xml:space="preserve">      地方政府一般债务付息支出</t>
  </si>
  <si>
    <t xml:space="preserve">    2320301</t>
  </si>
  <si>
    <t xml:space="preserve">          地方政府一般债券付息支出</t>
  </si>
  <si>
    <t>233</t>
  </si>
  <si>
    <t xml:space="preserve">  债务发行费用支出</t>
  </si>
  <si>
    <t xml:space="preserve">  23303</t>
  </si>
  <si>
    <t xml:space="preserve">      地方政府一般债务发行费用支出</t>
  </si>
  <si>
    <t>永嘉县2019年一般公共预算基本支出政府经济分类支出草案（县本级）</t>
  </si>
  <si>
    <t>经济分类科目</t>
  </si>
  <si>
    <t>科目名称</t>
  </si>
  <si>
    <t xml:space="preserve">          总计</t>
  </si>
  <si>
    <t xml:space="preserve">    501</t>
  </si>
  <si>
    <t xml:space="preserve">    机关工资福利支出</t>
  </si>
  <si>
    <t xml:space="preserve">        50101</t>
  </si>
  <si>
    <t xml:space="preserve">        工资奖金津补贴</t>
  </si>
  <si>
    <t xml:space="preserve">        50102</t>
  </si>
  <si>
    <t xml:space="preserve">        社会保障缴费</t>
  </si>
  <si>
    <t xml:space="preserve">        50103</t>
  </si>
  <si>
    <t xml:space="preserve">        住房公积金</t>
  </si>
  <si>
    <t xml:space="preserve">        50199</t>
  </si>
  <si>
    <t xml:space="preserve">        其他工资福利支出</t>
  </si>
  <si>
    <t xml:space="preserve">    502</t>
  </si>
  <si>
    <t xml:space="preserve">    机关商品和服务支出</t>
  </si>
  <si>
    <t xml:space="preserve">        50201</t>
  </si>
  <si>
    <t xml:space="preserve">        办公经费</t>
  </si>
  <si>
    <t xml:space="preserve">        50202</t>
  </si>
  <si>
    <t xml:space="preserve">        会议费</t>
  </si>
  <si>
    <t xml:space="preserve">        50203</t>
  </si>
  <si>
    <t xml:space="preserve">        培训费</t>
  </si>
  <si>
    <t xml:space="preserve">        50204</t>
  </si>
  <si>
    <t xml:space="preserve">        专用材料购置费</t>
  </si>
  <si>
    <t xml:space="preserve">        50205</t>
  </si>
  <si>
    <t xml:space="preserve">        委托业务费</t>
  </si>
  <si>
    <t xml:space="preserve">        50206</t>
  </si>
  <si>
    <t xml:space="preserve">        公务接待费</t>
  </si>
  <si>
    <t xml:space="preserve">        50208</t>
  </si>
  <si>
    <t xml:space="preserve">        公务用车运行维护费</t>
  </si>
  <si>
    <t xml:space="preserve">        50209</t>
  </si>
  <si>
    <t xml:space="preserve">        维修（护）费</t>
  </si>
  <si>
    <t xml:space="preserve">        50299</t>
  </si>
  <si>
    <t xml:space="preserve">        其他商品和服务支出</t>
  </si>
  <si>
    <t xml:space="preserve">    503</t>
  </si>
  <si>
    <t xml:space="preserve">    机关资本性支出（一）</t>
  </si>
  <si>
    <t xml:space="preserve">        50306</t>
  </si>
  <si>
    <t xml:space="preserve">        设备购置</t>
  </si>
  <si>
    <t xml:space="preserve">    505</t>
  </si>
  <si>
    <t xml:space="preserve">    对事业单位经常性补助</t>
  </si>
  <si>
    <t xml:space="preserve">        50501</t>
  </si>
  <si>
    <t xml:space="preserve">        工资福利支出</t>
  </si>
  <si>
    <t xml:space="preserve">        50502</t>
  </si>
  <si>
    <t xml:space="preserve">        商品和服务支出</t>
  </si>
  <si>
    <t xml:space="preserve">    506</t>
  </si>
  <si>
    <t xml:space="preserve">    对事业单位资本性补助</t>
  </si>
  <si>
    <t xml:space="preserve">        50601</t>
  </si>
  <si>
    <t xml:space="preserve">        资本性支出（一）</t>
  </si>
  <si>
    <t xml:space="preserve">    509</t>
  </si>
  <si>
    <t xml:space="preserve">    对个人和家庭的补助</t>
  </si>
  <si>
    <t xml:space="preserve">        50901</t>
  </si>
  <si>
    <t xml:space="preserve">        社会福利和救助</t>
  </si>
  <si>
    <t xml:space="preserve">        50999</t>
  </si>
  <si>
    <t xml:space="preserve">        其他对个人和家庭补助</t>
  </si>
  <si>
    <t>永嘉县2019年一般公共预算转移支付预算草案</t>
  </si>
  <si>
    <t>县级2019年一般公共预算专项转移支付预算表（按地区）</t>
  </si>
  <si>
    <t>序号</t>
  </si>
  <si>
    <t>项目</t>
  </si>
  <si>
    <t>.....</t>
  </si>
  <si>
    <t>....</t>
  </si>
  <si>
    <t>一、</t>
  </si>
  <si>
    <t>说明：预算没有安排此项资金，故此表无数据</t>
  </si>
  <si>
    <t>县级2019年一般公共预算专项转移支付预算表（按项目）</t>
  </si>
  <si>
    <t>一、项目名称.......</t>
  </si>
  <si>
    <t>地区</t>
  </si>
  <si>
    <t>永嘉县2019年政府性基金收入草案</t>
  </si>
  <si>
    <t>一、国有土地收益基金收入</t>
  </si>
  <si>
    <t>二、农业土地开发资金收入</t>
  </si>
  <si>
    <t>三、国有土地使用权出让收入</t>
  </si>
  <si>
    <t>永嘉县2019年政府性基金支出（类级）草案</t>
  </si>
  <si>
    <t>一、文化旅游体育与传媒支出</t>
  </si>
  <si>
    <t>五、其他支出</t>
  </si>
  <si>
    <t>六、债务付息支出</t>
  </si>
  <si>
    <t>七、债务发行费用支出</t>
  </si>
  <si>
    <t>永嘉县2019年政府性基金支出（项级）草案</t>
  </si>
  <si>
    <t>国家电影事业发展专项资金安排的支出</t>
  </si>
  <si>
    <t>棚户区改造专项债券收入安排的支出</t>
  </si>
  <si>
    <t>其他棚户区改造专项债券收入安排的支出</t>
  </si>
  <si>
    <t>其他大中型水库库区基金支出</t>
  </si>
  <si>
    <t>其他政府性基金安排的支出</t>
  </si>
  <si>
    <t>彩票公益金安排的支出</t>
  </si>
  <si>
    <t>永嘉县2019年政府性基金支出（项级）草案(县本级）</t>
  </si>
  <si>
    <t xml:space="preserve">  20709</t>
  </si>
  <si>
    <t xml:space="preserve">      旅游发展基金支出</t>
  </si>
  <si>
    <t xml:space="preserve">    2070904</t>
  </si>
  <si>
    <t xml:space="preserve">          地方旅游开发项目补助</t>
  </si>
  <si>
    <t xml:space="preserve">  20822</t>
  </si>
  <si>
    <t xml:space="preserve">      大中型水库移民后期扶持基金支出</t>
  </si>
  <si>
    <t xml:space="preserve">    2082201</t>
  </si>
  <si>
    <t xml:space="preserve">          移民补助</t>
  </si>
  <si>
    <t xml:space="preserve">  20823</t>
  </si>
  <si>
    <t xml:space="preserve">      小型水库移民扶助基金及对应专项债务收入安排的支出</t>
  </si>
  <si>
    <t xml:space="preserve">    2082302</t>
  </si>
  <si>
    <t xml:space="preserve">          基础设施建设和经济发展</t>
  </si>
  <si>
    <t xml:space="preserve">  21208</t>
  </si>
  <si>
    <t xml:space="preserve">      国有土地使用权出让收入及对应专项债务收入安排的支出</t>
  </si>
  <si>
    <t xml:space="preserve">    2120801</t>
  </si>
  <si>
    <t xml:space="preserve">          征地和拆迁补偿支出</t>
  </si>
  <si>
    <t xml:space="preserve">    2120802</t>
  </si>
  <si>
    <t xml:space="preserve">          土地开发支出</t>
  </si>
  <si>
    <t xml:space="preserve">    2120804</t>
  </si>
  <si>
    <t xml:space="preserve">          农村基础设施建设支出</t>
  </si>
  <si>
    <t xml:space="preserve">    2120805</t>
  </si>
  <si>
    <t xml:space="preserve">          补助被征地农民支出</t>
  </si>
  <si>
    <t xml:space="preserve">    2120807</t>
  </si>
  <si>
    <t xml:space="preserve">          廉租住房支出</t>
  </si>
  <si>
    <t xml:space="preserve">    2120811</t>
  </si>
  <si>
    <t xml:space="preserve">          公共租赁住房支出</t>
  </si>
  <si>
    <t xml:space="preserve">    2120813</t>
  </si>
  <si>
    <t xml:space="preserve">    2120899</t>
  </si>
  <si>
    <t xml:space="preserve">          其他国有土地使用权出让收入安排的支出</t>
  </si>
  <si>
    <t xml:space="preserve">  21210</t>
  </si>
  <si>
    <t xml:space="preserve">      国有土地收益基金及对应专项债务收入安排的支出</t>
  </si>
  <si>
    <t xml:space="preserve">    2121001</t>
  </si>
  <si>
    <t xml:space="preserve">  21213</t>
  </si>
  <si>
    <t xml:space="preserve">      城市基础设施配套费及对应专项债务收入安排的支出</t>
  </si>
  <si>
    <t xml:space="preserve">    2121302</t>
  </si>
  <si>
    <t xml:space="preserve">          城市环境卫生</t>
  </si>
  <si>
    <t xml:space="preserve">    2121399</t>
  </si>
  <si>
    <t xml:space="preserve">          其他城市基础设施配套费安排的支出</t>
  </si>
  <si>
    <t xml:space="preserve">  21214</t>
  </si>
  <si>
    <t xml:space="preserve">      污水处理费及对应专项债务收入安排的支出</t>
  </si>
  <si>
    <t xml:space="preserve">    2121499</t>
  </si>
  <si>
    <t xml:space="preserve">          其他污水处理费安排的支出</t>
  </si>
  <si>
    <t xml:space="preserve">  21216</t>
  </si>
  <si>
    <t xml:space="preserve">      棚户区改造专项债券收入安排的支出</t>
  </si>
  <si>
    <t xml:space="preserve">    2121699</t>
  </si>
  <si>
    <t xml:space="preserve">          其他棚户区改造专项债券收入安排的支出</t>
  </si>
  <si>
    <t xml:space="preserve">  21366</t>
  </si>
  <si>
    <t xml:space="preserve">      大中型水库库区基金及对应专项债务收入安排的支出</t>
  </si>
  <si>
    <t xml:space="preserve">    2136601</t>
  </si>
  <si>
    <t xml:space="preserve">    2136699</t>
  </si>
  <si>
    <t xml:space="preserve">          其他大中型水库库区基金支出</t>
  </si>
  <si>
    <t xml:space="preserve">  22904</t>
  </si>
  <si>
    <t xml:space="preserve">      其他政府性基金及对应专项债务收入安排的支出</t>
  </si>
  <si>
    <t xml:space="preserve">    2290401</t>
  </si>
  <si>
    <t xml:space="preserve">          其他政府性基金安排的支出</t>
  </si>
  <si>
    <t xml:space="preserve">  22960</t>
  </si>
  <si>
    <t xml:space="preserve">      彩票公益金安排的支出</t>
  </si>
  <si>
    <t xml:space="preserve">    2296002</t>
  </si>
  <si>
    <t xml:space="preserve">          用于社会福利的彩票公益金支出</t>
  </si>
  <si>
    <t xml:space="preserve">    2296003</t>
  </si>
  <si>
    <t xml:space="preserve">          用于体育事业的彩票公益金支出</t>
  </si>
  <si>
    <t xml:space="preserve">    2296006</t>
  </si>
  <si>
    <t xml:space="preserve">          用于残疾人事业的彩票公益金支出</t>
  </si>
  <si>
    <t xml:space="preserve">  23204</t>
  </si>
  <si>
    <t xml:space="preserve">      地方政府专项债务付息支出</t>
  </si>
  <si>
    <t xml:space="preserve">    2320411</t>
  </si>
  <si>
    <t xml:space="preserve">          国有土地使用权出让金债务付息支出</t>
  </si>
  <si>
    <t xml:space="preserve">  23304</t>
  </si>
  <si>
    <t xml:space="preserve">      地方政府专项债务发行费用支出</t>
  </si>
  <si>
    <t xml:space="preserve">    2330411</t>
  </si>
  <si>
    <t xml:space="preserve">          国有土地使用权出让金债务发行费用支出</t>
  </si>
  <si>
    <t>永嘉县2019年政府性基金转移支付草案</t>
  </si>
  <si>
    <t>永嘉县2019年国有资本经营收支草案</t>
  </si>
  <si>
    <t>永嘉县2019年社保基金收入草案</t>
  </si>
  <si>
    <t>永嘉县2019年社保基金支出草案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</si>
</sst>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);[Red]\-#,##0.00"/>
    <numFmt numFmtId="180" formatCode="0.0_ "/>
    <numFmt numFmtId="181" formatCode="0.0"/>
    <numFmt numFmtId="182" formatCode="0.00_ "/>
    <numFmt numFmtId="183" formatCode="_ * #,##0_ ;_ * \-#,##0_ ;_ * &quot;-&quot;??_ ;_ @_ "/>
    <numFmt numFmtId="184" formatCode="#,##0.0_);[Red]\(#,##0.0\)"/>
    <numFmt numFmtId="185" formatCode="_ * #,##0.0_ ;_ * \-#,##0.0_ ;_ * &quot;-&quot;??_ ;_ @_ "/>
  </numFmts>
  <fonts count="6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b/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name val="Arial"/>
      <family val="2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Microsoft Sans Serif"/>
      <family val="2"/>
    </font>
    <font>
      <b/>
      <sz val="10"/>
      <color indexed="8"/>
      <name val="宋体"/>
      <family val="0"/>
    </font>
    <font>
      <sz val="10"/>
      <name val="Microsoft Sans Serif"/>
      <family val="2"/>
    </font>
    <font>
      <sz val="10"/>
      <color indexed="8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1"/>
      <name val="仿宋_GB2312"/>
      <family val="3"/>
    </font>
    <font>
      <b/>
      <sz val="14"/>
      <name val="宋体"/>
      <family val="0"/>
    </font>
    <font>
      <b/>
      <sz val="12"/>
      <name val="黑体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2"/>
      <name val="Arial"/>
      <family val="2"/>
    </font>
    <font>
      <sz val="10"/>
      <name val="黑体"/>
      <family val="3"/>
    </font>
    <font>
      <sz val="11"/>
      <name val="Arial"/>
      <family val="2"/>
    </font>
    <font>
      <sz val="12"/>
      <name val="仿宋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8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47" fillId="0" borderId="4" applyNumberFormat="0" applyFill="0" applyAlignment="0" applyProtection="0"/>
    <xf numFmtId="0" fontId="48" fillId="8" borderId="0" applyNumberFormat="0" applyBorder="0" applyAlignment="0" applyProtection="0"/>
    <xf numFmtId="0" fontId="44" fillId="0" borderId="5" applyNumberFormat="0" applyFill="0" applyAlignment="0" applyProtection="0"/>
    <xf numFmtId="0" fontId="48" fillId="9" borderId="0" applyNumberFormat="0" applyBorder="0" applyAlignment="0" applyProtection="0"/>
    <xf numFmtId="0" fontId="55" fillId="10" borderId="6" applyNumberFormat="0" applyAlignment="0" applyProtection="0"/>
    <xf numFmtId="0" fontId="51" fillId="10" borderId="1" applyNumberFormat="0" applyAlignment="0" applyProtection="0"/>
    <xf numFmtId="0" fontId="46" fillId="11" borderId="7" applyNumberFormat="0" applyAlignment="0" applyProtection="0"/>
    <xf numFmtId="0" fontId="25" fillId="3" borderId="0" applyNumberFormat="0" applyBorder="0" applyAlignment="0" applyProtection="0"/>
    <xf numFmtId="0" fontId="48" fillId="12" borderId="0" applyNumberFormat="0" applyBorder="0" applyAlignment="0" applyProtection="0"/>
    <xf numFmtId="0" fontId="52" fillId="0" borderId="8" applyNumberFormat="0" applyFill="0" applyAlignment="0" applyProtection="0"/>
    <xf numFmtId="0" fontId="31" fillId="0" borderId="9" applyNumberFormat="0" applyFill="0" applyAlignment="0" applyProtection="0"/>
    <xf numFmtId="0" fontId="57" fillId="2" borderId="0" applyNumberFormat="0" applyBorder="0" applyAlignment="0" applyProtection="0"/>
    <xf numFmtId="0" fontId="49" fillId="13" borderId="0" applyNumberFormat="0" applyBorder="0" applyAlignment="0" applyProtection="0"/>
    <xf numFmtId="0" fontId="25" fillId="14" borderId="0" applyNumberFormat="0" applyBorder="0" applyAlignment="0" applyProtection="0"/>
    <xf numFmtId="0" fontId="4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48" fillId="18" borderId="0" applyNumberFormat="0" applyBorder="0" applyAlignment="0" applyProtection="0"/>
    <xf numFmtId="0" fontId="48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8" fillId="20" borderId="0" applyNumberFormat="0" applyBorder="0" applyAlignment="0" applyProtection="0"/>
    <xf numFmtId="0" fontId="25" fillId="1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5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3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10" xfId="2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22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4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176" fontId="11" fillId="0" borderId="10" xfId="0" applyNumberFormat="1" applyFont="1" applyBorder="1" applyAlignment="1">
      <alignment vertical="center"/>
    </xf>
    <xf numFmtId="176" fontId="11" fillId="24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24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25" borderId="10" xfId="0" applyNumberFormat="1" applyFont="1" applyFill="1" applyBorder="1" applyAlignment="1" applyProtection="1">
      <alignment horizontal="left" vertical="center"/>
      <protection/>
    </xf>
    <xf numFmtId="3" fontId="10" fillId="25" borderId="10" xfId="0" applyNumberFormat="1" applyFont="1" applyFill="1" applyBorder="1" applyAlignment="1" applyProtection="1">
      <alignment horizontal="right" vertical="center"/>
      <protection/>
    </xf>
    <xf numFmtId="0" fontId="1" fillId="25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24" borderId="0" xfId="0" applyFont="1" applyFill="1" applyAlignment="1">
      <alignment vertical="center"/>
    </xf>
    <xf numFmtId="0" fontId="9" fillId="0" borderId="0" xfId="64" applyFont="1" applyAlignment="1">
      <alignment horizontal="center" vertical="center"/>
      <protection/>
    </xf>
    <xf numFmtId="0" fontId="10" fillId="24" borderId="0" xfId="0" applyFont="1" applyFill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24" borderId="10" xfId="0" applyNumberFormat="1" applyFont="1" applyFill="1" applyBorder="1" applyAlignment="1" applyProtection="1">
      <alignment horizontal="left" vertical="center"/>
      <protection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179" fontId="17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79" fontId="11" fillId="0" borderId="10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80" fontId="10" fillId="0" borderId="10" xfId="0" applyNumberFormat="1" applyFont="1" applyFill="1" applyBorder="1" applyAlignment="1">
      <alignment vertical="center"/>
    </xf>
    <xf numFmtId="0" fontId="18" fillId="25" borderId="10" xfId="0" applyNumberFormat="1" applyFont="1" applyFill="1" applyBorder="1" applyAlignment="1">
      <alignment horizontal="left"/>
    </xf>
    <xf numFmtId="176" fontId="16" fillId="25" borderId="10" xfId="0" applyNumberFormat="1" applyFont="1" applyFill="1" applyBorder="1" applyAlignment="1">
      <alignment/>
    </xf>
    <xf numFmtId="176" fontId="58" fillId="25" borderId="10" xfId="0" applyNumberFormat="1" applyFont="1" applyFill="1" applyBorder="1" applyAlignment="1">
      <alignment vertical="center"/>
    </xf>
    <xf numFmtId="0" fontId="20" fillId="25" borderId="10" xfId="0" applyNumberFormat="1" applyFont="1" applyFill="1" applyBorder="1" applyAlignment="1">
      <alignment horizontal="left"/>
    </xf>
    <xf numFmtId="176" fontId="10" fillId="25" borderId="10" xfId="0" applyNumberFormat="1" applyFont="1" applyFill="1" applyBorder="1" applyAlignment="1">
      <alignment/>
    </xf>
    <xf numFmtId="176" fontId="59" fillId="25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18" fillId="24" borderId="14" xfId="0" applyNumberFormat="1" applyFont="1" applyFill="1" applyBorder="1" applyAlignment="1">
      <alignment horizontal="left"/>
    </xf>
    <xf numFmtId="176" fontId="1" fillId="24" borderId="10" xfId="0" applyNumberFormat="1" applyFont="1" applyFill="1" applyBorder="1" applyAlignment="1">
      <alignment/>
    </xf>
    <xf numFmtId="176" fontId="60" fillId="25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81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1" fillId="0" borderId="10" xfId="65" applyNumberFormat="1" applyFont="1" applyBorder="1" applyAlignment="1">
      <alignment horizontal="right" vertical="center"/>
      <protection/>
    </xf>
    <xf numFmtId="178" fontId="1" fillId="0" borderId="10" xfId="0" applyNumberFormat="1" applyFont="1" applyBorder="1" applyAlignment="1">
      <alignment horizontal="right" vertical="center"/>
    </xf>
    <xf numFmtId="181" fontId="25" fillId="0" borderId="10" xfId="0" applyNumberFormat="1" applyFont="1" applyFill="1" applyBorder="1" applyAlignment="1">
      <alignment horizontal="left" vertical="center" wrapText="1"/>
    </xf>
    <xf numFmtId="177" fontId="25" fillId="0" borderId="10" xfId="0" applyNumberFormat="1" applyFont="1" applyFill="1" applyBorder="1" applyAlignment="1">
      <alignment horizontal="right" vertical="center" wrapText="1"/>
    </xf>
    <xf numFmtId="177" fontId="25" fillId="0" borderId="10" xfId="0" applyNumberFormat="1" applyFont="1" applyFill="1" applyBorder="1" applyAlignment="1">
      <alignment vertical="center" wrapText="1"/>
    </xf>
    <xf numFmtId="177" fontId="1" fillId="0" borderId="10" xfId="65" applyNumberFormat="1" applyFont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14" fillId="0" borderId="0" xfId="0" applyNumberFormat="1" applyFont="1" applyFill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0" fillId="24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0" fillId="25" borderId="10" xfId="0" applyNumberFormat="1" applyFont="1" applyFill="1" applyBorder="1" applyAlignment="1" applyProtection="1">
      <alignment horizontal="center" vertical="center"/>
      <protection/>
    </xf>
    <xf numFmtId="3" fontId="10" fillId="25" borderId="10" xfId="0" applyNumberFormat="1" applyFont="1" applyFill="1" applyBorder="1" applyAlignment="1" applyProtection="1">
      <alignment horizontal="left" vertical="center"/>
      <protection/>
    </xf>
    <xf numFmtId="3" fontId="10" fillId="25" borderId="10" xfId="0" applyNumberFormat="1" applyFont="1" applyFill="1" applyBorder="1" applyAlignment="1" applyProtection="1">
      <alignment vertical="center"/>
      <protection/>
    </xf>
    <xf numFmtId="3" fontId="0" fillId="25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26" borderId="0" xfId="0" applyFont="1" applyFill="1" applyBorder="1" applyAlignment="1">
      <alignment horizontal="left" vertical="center"/>
    </xf>
    <xf numFmtId="177" fontId="10" fillId="24" borderId="0" xfId="0" applyNumberFormat="1" applyFont="1" applyFill="1" applyAlignment="1">
      <alignment horizontal="right" vertical="center"/>
    </xf>
    <xf numFmtId="0" fontId="17" fillId="2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177" fontId="1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/>
    </xf>
    <xf numFmtId="177" fontId="13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/>
    </xf>
    <xf numFmtId="177" fontId="10" fillId="24" borderId="0" xfId="0" applyNumberFormat="1" applyFont="1" applyFill="1" applyAlignment="1">
      <alignment horizontal="left" vertical="center"/>
    </xf>
    <xf numFmtId="0" fontId="24" fillId="24" borderId="10" xfId="0" applyNumberFormat="1" applyFont="1" applyFill="1" applyBorder="1" applyAlignment="1" applyProtection="1">
      <alignment horizontal="center" vertical="center"/>
      <protection/>
    </xf>
    <xf numFmtId="177" fontId="24" fillId="24" borderId="12" xfId="0" applyNumberFormat="1" applyFont="1" applyFill="1" applyBorder="1" applyAlignment="1" applyProtection="1">
      <alignment horizontal="center" vertical="center"/>
      <protection/>
    </xf>
    <xf numFmtId="0" fontId="16" fillId="24" borderId="14" xfId="0" applyNumberFormat="1" applyFont="1" applyFill="1" applyBorder="1" applyAlignment="1" applyProtection="1">
      <alignment horizontal="left" vertical="center"/>
      <protection/>
    </xf>
    <xf numFmtId="176" fontId="16" fillId="24" borderId="10" xfId="0" applyNumberFormat="1" applyFont="1" applyFill="1" applyBorder="1" applyAlignment="1" applyProtection="1">
      <alignment vertical="center"/>
      <protection/>
    </xf>
    <xf numFmtId="182" fontId="10" fillId="24" borderId="0" xfId="0" applyNumberFormat="1" applyFont="1" applyFill="1" applyAlignment="1">
      <alignment vertical="center"/>
    </xf>
    <xf numFmtId="182" fontId="10" fillId="24" borderId="0" xfId="0" applyNumberFormat="1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182" fontId="24" fillId="24" borderId="10" xfId="0" applyNumberFormat="1" applyFont="1" applyFill="1" applyBorder="1" applyAlignment="1" applyProtection="1">
      <alignment horizontal="center" vertical="center"/>
      <protection/>
    </xf>
    <xf numFmtId="180" fontId="16" fillId="24" borderId="10" xfId="0" applyNumberFormat="1" applyFont="1" applyFill="1" applyBorder="1" applyAlignment="1">
      <alignment vertical="center"/>
    </xf>
    <xf numFmtId="180" fontId="10" fillId="24" borderId="15" xfId="0" applyNumberFormat="1" applyFont="1" applyFill="1" applyBorder="1" applyAlignment="1">
      <alignment vertical="center"/>
    </xf>
    <xf numFmtId="176" fontId="20" fillId="25" borderId="10" xfId="0" applyNumberFormat="1" applyFont="1" applyFill="1" applyBorder="1" applyAlignment="1">
      <alignment/>
    </xf>
    <xf numFmtId="49" fontId="18" fillId="25" borderId="10" xfId="0" applyNumberFormat="1" applyFont="1" applyFill="1" applyBorder="1" applyAlignment="1">
      <alignment/>
    </xf>
    <xf numFmtId="49" fontId="16" fillId="25" borderId="10" xfId="0" applyNumberFormat="1" applyFont="1" applyFill="1" applyBorder="1" applyAlignment="1">
      <alignment/>
    </xf>
    <xf numFmtId="180" fontId="10" fillId="24" borderId="10" xfId="0" applyNumberFormat="1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left" vertical="center"/>
    </xf>
    <xf numFmtId="176" fontId="25" fillId="24" borderId="10" xfId="0" applyNumberFormat="1" applyFont="1" applyFill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177" fontId="0" fillId="24" borderId="10" xfId="0" applyNumberFormat="1" applyFont="1" applyFill="1" applyBorder="1" applyAlignment="1">
      <alignment horizontal="left" vertical="center"/>
    </xf>
    <xf numFmtId="177" fontId="3" fillId="24" borderId="10" xfId="0" applyNumberFormat="1" applyFont="1" applyFill="1" applyBorder="1" applyAlignment="1">
      <alignment horizontal="left" vertical="center"/>
    </xf>
    <xf numFmtId="177" fontId="3" fillId="0" borderId="10" xfId="0" applyNumberFormat="1" applyFont="1" applyBorder="1" applyAlignment="1">
      <alignment horizontal="left" vertical="center"/>
    </xf>
    <xf numFmtId="177" fontId="8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21" fillId="24" borderId="0" xfId="0" applyNumberFormat="1" applyFont="1" applyFill="1" applyBorder="1" applyAlignment="1" applyProtection="1">
      <alignment horizontal="right" vertical="center"/>
      <protection/>
    </xf>
    <xf numFmtId="0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NumberFormat="1" applyFont="1" applyFill="1" applyBorder="1" applyAlignment="1" applyProtection="1">
      <alignment horizontal="left" vertical="center" wrapText="1"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183" fontId="21" fillId="24" borderId="10" xfId="22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83" fontId="10" fillId="0" borderId="10" xfId="22" applyNumberFormat="1" applyFont="1" applyBorder="1" applyAlignment="1">
      <alignment horizontal="right" vertical="center" wrapText="1"/>
    </xf>
    <xf numFmtId="183" fontId="10" fillId="0" borderId="10" xfId="22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22" applyNumberFormat="1" applyFont="1" applyBorder="1" applyAlignment="1">
      <alignment horizontal="right" vertical="center" wrapText="1"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25" fillId="24" borderId="0" xfId="0" applyNumberFormat="1" applyFont="1" applyFill="1" applyBorder="1" applyAlignment="1" applyProtection="1">
      <alignment horizontal="right" vertical="center"/>
      <protection/>
    </xf>
    <xf numFmtId="0" fontId="21" fillId="24" borderId="17" xfId="0" applyNumberFormat="1" applyFont="1" applyFill="1" applyBorder="1" applyAlignment="1" applyProtection="1">
      <alignment horizontal="right" vertical="center"/>
      <protection/>
    </xf>
    <xf numFmtId="0" fontId="33" fillId="24" borderId="18" xfId="0" applyNumberFormat="1" applyFont="1" applyFill="1" applyBorder="1" applyAlignment="1" applyProtection="1">
      <alignment horizontal="center" vertical="center"/>
      <protection/>
    </xf>
    <xf numFmtId="0" fontId="33" fillId="24" borderId="18" xfId="0" applyNumberFormat="1" applyFont="1" applyFill="1" applyBorder="1" applyAlignment="1" applyProtection="1">
      <alignment horizontal="center" vertical="center" wrapText="1"/>
      <protection/>
    </xf>
    <xf numFmtId="0" fontId="33" fillId="24" borderId="10" xfId="0" applyNumberFormat="1" applyFont="1" applyFill="1" applyBorder="1" applyAlignment="1" applyProtection="1">
      <alignment horizontal="center" vertical="center"/>
      <protection/>
    </xf>
    <xf numFmtId="0" fontId="21" fillId="24" borderId="18" xfId="0" applyNumberFormat="1" applyFont="1" applyFill="1" applyBorder="1" applyAlignment="1" applyProtection="1">
      <alignment horizontal="center" vertical="center"/>
      <protection/>
    </xf>
    <xf numFmtId="0" fontId="19" fillId="24" borderId="18" xfId="0" applyNumberFormat="1" applyFont="1" applyFill="1" applyBorder="1" applyAlignment="1" applyProtection="1">
      <alignment horizontal="left" vertical="center" wrapText="1"/>
      <protection/>
    </xf>
    <xf numFmtId="0" fontId="19" fillId="24" borderId="18" xfId="0" applyNumberFormat="1" applyFont="1" applyFill="1" applyBorder="1" applyAlignment="1" applyProtection="1">
      <alignment horizontal="left" vertical="center"/>
      <protection/>
    </xf>
    <xf numFmtId="176" fontId="10" fillId="0" borderId="18" xfId="0" applyNumberFormat="1" applyFont="1" applyFill="1" applyBorder="1" applyAlignment="1">
      <alignment horizontal="right" vertical="center" wrapText="1"/>
    </xf>
    <xf numFmtId="0" fontId="21" fillId="24" borderId="18" xfId="0" applyNumberFormat="1" applyFont="1" applyFill="1" applyBorder="1" applyAlignment="1" applyProtection="1">
      <alignment horizontal="left" vertical="center"/>
      <protection/>
    </xf>
    <xf numFmtId="0" fontId="21" fillId="24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24" borderId="2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24" borderId="21" xfId="0" applyNumberFormat="1" applyFont="1" applyFill="1" applyBorder="1" applyAlignment="1" applyProtection="1">
      <alignment horizontal="left" vertical="center"/>
      <protection/>
    </xf>
    <xf numFmtId="0" fontId="10" fillId="0" borderId="10" xfId="24" applyFont="1" applyBorder="1" applyAlignment="1" applyProtection="1">
      <alignment/>
      <protection/>
    </xf>
    <xf numFmtId="0" fontId="21" fillId="24" borderId="22" xfId="0" applyNumberFormat="1" applyFont="1" applyFill="1" applyBorder="1" applyAlignment="1" applyProtection="1">
      <alignment horizontal="left" vertical="center"/>
      <protection/>
    </xf>
    <xf numFmtId="0" fontId="21" fillId="24" borderId="23" xfId="0" applyNumberFormat="1" applyFont="1" applyFill="1" applyBorder="1" applyAlignment="1" applyProtection="1">
      <alignment horizontal="left" vertical="center"/>
      <protection/>
    </xf>
    <xf numFmtId="176" fontId="10" fillId="0" borderId="19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/>
    </xf>
    <xf numFmtId="0" fontId="21" fillId="24" borderId="19" xfId="0" applyNumberFormat="1" applyFont="1" applyFill="1" applyBorder="1" applyAlignment="1" applyProtection="1">
      <alignment horizontal="left" vertical="center"/>
      <protection/>
    </xf>
    <xf numFmtId="0" fontId="21" fillId="0" borderId="24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horizontal="right" vertical="center"/>
    </xf>
    <xf numFmtId="0" fontId="21" fillId="24" borderId="12" xfId="0" applyNumberFormat="1" applyFont="1" applyFill="1" applyBorder="1" applyAlignment="1" applyProtection="1">
      <alignment horizontal="left" vertical="center"/>
      <protection/>
    </xf>
    <xf numFmtId="0" fontId="21" fillId="0" borderId="19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21" fillId="24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2" fillId="0" borderId="10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3" fontId="12" fillId="0" borderId="10" xfId="22" applyNumberFormat="1" applyFont="1" applyBorder="1" applyAlignment="1">
      <alignment horizontal="right" vertical="center"/>
    </xf>
    <xf numFmtId="183" fontId="11" fillId="0" borderId="10" xfId="22" applyNumberFormat="1" applyFont="1" applyFill="1" applyBorder="1" applyAlignment="1">
      <alignment horizontal="right" vertical="center"/>
    </xf>
    <xf numFmtId="183" fontId="11" fillId="0" borderId="10" xfId="22" applyNumberFormat="1" applyFont="1" applyBorder="1" applyAlignment="1">
      <alignment horizontal="right" vertical="center"/>
    </xf>
    <xf numFmtId="183" fontId="11" fillId="0" borderId="10" xfId="22" applyNumberFormat="1" applyFont="1" applyBorder="1" applyAlignment="1">
      <alignment vertical="center"/>
    </xf>
    <xf numFmtId="183" fontId="11" fillId="0" borderId="10" xfId="22" applyNumberFormat="1" applyFont="1" applyFill="1" applyBorder="1" applyAlignment="1">
      <alignment horizontal="left" vertical="center"/>
    </xf>
    <xf numFmtId="183" fontId="11" fillId="0" borderId="10" xfId="2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right" vertical="center" wrapText="1"/>
    </xf>
    <xf numFmtId="184" fontId="5" fillId="0" borderId="10" xfId="0" applyNumberFormat="1" applyFont="1" applyFill="1" applyBorder="1" applyAlignment="1">
      <alignment horizontal="right" vertical="center"/>
    </xf>
    <xf numFmtId="177" fontId="25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7" fontId="5" fillId="24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13" fillId="24" borderId="0" xfId="0" applyNumberFormat="1" applyFont="1" applyFill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 applyProtection="1">
      <alignment horizontal="center" vertical="center"/>
      <protection/>
    </xf>
    <xf numFmtId="0" fontId="10" fillId="25" borderId="10" xfId="0" applyNumberFormat="1" applyFont="1" applyFill="1" applyBorder="1" applyAlignment="1" applyProtection="1">
      <alignment horizontal="left" vertical="center"/>
      <protection/>
    </xf>
    <xf numFmtId="0" fontId="16" fillId="25" borderId="10" xfId="0" applyNumberFormat="1" applyFont="1" applyFill="1" applyBorder="1" applyAlignment="1" applyProtection="1">
      <alignment horizontal="left" vertical="center"/>
      <protection/>
    </xf>
    <xf numFmtId="176" fontId="10" fillId="25" borderId="10" xfId="0" applyNumberFormat="1" applyFont="1" applyFill="1" applyBorder="1" applyAlignment="1" applyProtection="1">
      <alignment horizontal="right" vertical="center"/>
      <protection/>
    </xf>
    <xf numFmtId="180" fontId="10" fillId="25" borderId="10" xfId="0" applyNumberFormat="1" applyFont="1" applyFill="1" applyBorder="1" applyAlignment="1">
      <alignment vertical="center"/>
    </xf>
    <xf numFmtId="0" fontId="15" fillId="25" borderId="10" xfId="0" applyFont="1" applyFill="1" applyBorder="1" applyAlignment="1">
      <alignment horizontal="left"/>
    </xf>
    <xf numFmtId="0" fontId="16" fillId="25" borderId="10" xfId="0" applyFont="1" applyFill="1" applyBorder="1" applyAlignment="1">
      <alignment horizontal="left"/>
    </xf>
    <xf numFmtId="176" fontId="58" fillId="25" borderId="10" xfId="0" applyNumberFormat="1" applyFont="1" applyFill="1" applyBorder="1" applyAlignment="1">
      <alignment horizontal="right" vertical="center"/>
    </xf>
    <xf numFmtId="176" fontId="61" fillId="25" borderId="10" xfId="0" applyNumberFormat="1" applyFont="1" applyFill="1" applyBorder="1" applyAlignment="1">
      <alignment horizontal="right" vertical="center"/>
    </xf>
    <xf numFmtId="0" fontId="13" fillId="25" borderId="10" xfId="0" applyFont="1" applyFill="1" applyBorder="1" applyAlignment="1">
      <alignment horizontal="left"/>
    </xf>
    <xf numFmtId="0" fontId="10" fillId="25" borderId="10" xfId="0" applyFont="1" applyFill="1" applyBorder="1" applyAlignment="1">
      <alignment horizontal="left"/>
    </xf>
    <xf numFmtId="176" fontId="59" fillId="25" borderId="10" xfId="0" applyNumberFormat="1" applyFont="1" applyFill="1" applyBorder="1" applyAlignment="1">
      <alignment horizontal="right" vertical="center"/>
    </xf>
    <xf numFmtId="176" fontId="60" fillId="25" borderId="10" xfId="0" applyNumberFormat="1" applyFont="1" applyFill="1" applyBorder="1" applyAlignment="1">
      <alignment horizontal="right" vertical="center"/>
    </xf>
    <xf numFmtId="0" fontId="62" fillId="25" borderId="10" xfId="0" applyFont="1" applyFill="1" applyBorder="1" applyAlignment="1">
      <alignment horizontal="left"/>
    </xf>
    <xf numFmtId="0" fontId="63" fillId="25" borderId="1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10" fillId="10" borderId="1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3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>
      <alignment horizontal="left" vertical="center" wrapText="1"/>
    </xf>
    <xf numFmtId="183" fontId="0" fillId="0" borderId="10" xfId="22" applyNumberFormat="1" applyFont="1" applyBorder="1" applyAlignment="1">
      <alignment vertical="center"/>
    </xf>
    <xf numFmtId="185" fontId="0" fillId="0" borderId="10" xfId="22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7" fontId="3" fillId="24" borderId="0" xfId="0" applyNumberFormat="1" applyFont="1" applyFill="1" applyAlignment="1">
      <alignment horizontal="right" vertical="center"/>
    </xf>
    <xf numFmtId="3" fontId="38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63" applyAlignment="1">
      <alignment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9" fillId="24" borderId="0" xfId="0" applyFont="1" applyFill="1" applyAlignment="1">
      <alignment vertical="center"/>
    </xf>
    <xf numFmtId="180" fontId="10" fillId="24" borderId="0" xfId="0" applyNumberFormat="1" applyFont="1" applyFill="1" applyAlignment="1">
      <alignment vertical="center"/>
    </xf>
    <xf numFmtId="180" fontId="10" fillId="24" borderId="0" xfId="0" applyNumberFormat="1" applyFont="1" applyFill="1" applyAlignment="1">
      <alignment horizontal="right" vertical="center"/>
    </xf>
    <xf numFmtId="0" fontId="14" fillId="24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Border="1" applyAlignment="1">
      <alignment horizontal="center" vertical="center"/>
    </xf>
    <xf numFmtId="180" fontId="24" fillId="24" borderId="10" xfId="0" applyNumberFormat="1" applyFont="1" applyFill="1" applyBorder="1" applyAlignment="1" applyProtection="1">
      <alignment horizontal="center" vertical="center"/>
      <protection/>
    </xf>
    <xf numFmtId="177" fontId="10" fillId="24" borderId="10" xfId="0" applyNumberFormat="1" applyFont="1" applyFill="1" applyBorder="1" applyAlignment="1">
      <alignment horizontal="right" vertical="center"/>
    </xf>
    <xf numFmtId="176" fontId="10" fillId="24" borderId="10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176" fontId="58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176" fontId="59" fillId="0" borderId="10" xfId="0" applyNumberFormat="1" applyFont="1" applyFill="1" applyBorder="1" applyAlignment="1">
      <alignment vertical="center"/>
    </xf>
    <xf numFmtId="177" fontId="4" fillId="24" borderId="10" xfId="0" applyNumberFormat="1" applyFont="1" applyFill="1" applyBorder="1" applyAlignment="1">
      <alignment horizontal="right" vertical="center"/>
    </xf>
    <xf numFmtId="183" fontId="1" fillId="0" borderId="10" xfId="22" applyNumberFormat="1" applyFont="1" applyFill="1" applyBorder="1" applyAlignment="1">
      <alignment horizontal="right" vertical="center"/>
    </xf>
    <xf numFmtId="183" fontId="1" fillId="0" borderId="10" xfId="22" applyNumberFormat="1" applyFont="1" applyBorder="1" applyAlignment="1">
      <alignment horizontal="right" vertical="center"/>
    </xf>
    <xf numFmtId="177" fontId="0" fillId="24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177" fontId="40" fillId="0" borderId="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176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left" vertical="center"/>
    </xf>
    <xf numFmtId="184" fontId="0" fillId="0" borderId="10" xfId="22" applyNumberFormat="1" applyFont="1" applyBorder="1" applyAlignment="1">
      <alignment horizontal="left" vertical="center"/>
    </xf>
    <xf numFmtId="176" fontId="0" fillId="0" borderId="10" xfId="22" applyNumberFormat="1" applyFont="1" applyBorder="1" applyAlignment="1">
      <alignment horizontal="right" vertical="center"/>
    </xf>
    <xf numFmtId="178" fontId="0" fillId="0" borderId="10" xfId="22" applyNumberFormat="1" applyFont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1年公共预算收入执行及2012年公共预算收入预算1.5晚清格式" xfId="63"/>
    <cellStyle name="常规_Sheet1" xfId="64"/>
    <cellStyle name="常规_附表：政府性基金预算2013年预计收支完成及2014年预算安排情况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32"/>
  <sheetViews>
    <sheetView workbookViewId="0" topLeftCell="A1">
      <pane xSplit="1" ySplit="3" topLeftCell="B4" activePane="bottomRight" state="frozen"/>
      <selection pane="bottomRight" activeCell="H20" sqref="H20"/>
    </sheetView>
  </sheetViews>
  <sheetFormatPr defaultColWidth="9.00390625" defaultRowHeight="24.75" customHeight="1"/>
  <cols>
    <col min="1" max="1" width="34.25390625" style="13" customWidth="1"/>
    <col min="2" max="2" width="11.125" style="2" customWidth="1"/>
    <col min="3" max="3" width="10.50390625" style="2" customWidth="1"/>
    <col min="4" max="4" width="8.25390625" style="2" customWidth="1"/>
    <col min="5" max="5" width="10.625" style="2" customWidth="1"/>
    <col min="6" max="6" width="9.625" style="2" customWidth="1"/>
    <col min="7" max="16384" width="9.00390625" style="2" customWidth="1"/>
  </cols>
  <sheetData>
    <row r="1" spans="1:6" ht="24.75" customHeight="1">
      <c r="A1" s="35" t="s">
        <v>0</v>
      </c>
      <c r="B1" s="35"/>
      <c r="C1" s="35"/>
      <c r="D1" s="35"/>
      <c r="E1" s="35"/>
      <c r="F1" s="35"/>
    </row>
    <row r="2" spans="1:6" ht="24.75" customHeight="1">
      <c r="A2" s="370"/>
      <c r="B2" s="205"/>
      <c r="C2" s="205"/>
      <c r="D2" s="204"/>
      <c r="E2" s="206" t="s">
        <v>1</v>
      </c>
      <c r="F2" s="206"/>
    </row>
    <row r="3" spans="1:6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4.75" customHeight="1">
      <c r="A4" s="371" t="s">
        <v>8</v>
      </c>
      <c r="B4" s="372">
        <f>SUM(B5:B17)</f>
        <v>272750</v>
      </c>
      <c r="C4" s="372">
        <f>SUM(C5:C17)</f>
        <v>281920</v>
      </c>
      <c r="D4" s="373">
        <f>C4/B4*100</f>
        <v>103.36205316223648</v>
      </c>
      <c r="E4" s="372">
        <f>SUM(E5:E17)</f>
        <v>251999</v>
      </c>
      <c r="F4" s="25">
        <f aca="true" t="shared" si="0" ref="F4:F28">C4/E4*100-100</f>
        <v>11.873459815316735</v>
      </c>
    </row>
    <row r="5" spans="1:6" ht="24.75" customHeight="1">
      <c r="A5" s="371" t="s">
        <v>9</v>
      </c>
      <c r="B5" s="372">
        <v>132295</v>
      </c>
      <c r="C5" s="372">
        <v>136966</v>
      </c>
      <c r="D5" s="373">
        <f aca="true" t="shared" si="1" ref="D5:D28">C5/B5*100</f>
        <v>103.53074568199855</v>
      </c>
      <c r="E5" s="372">
        <v>122423</v>
      </c>
      <c r="F5" s="25">
        <f t="shared" si="0"/>
        <v>11.87930372560713</v>
      </c>
    </row>
    <row r="6" spans="1:6" ht="24.75" customHeight="1">
      <c r="A6" s="371" t="s">
        <v>10</v>
      </c>
      <c r="B6" s="372">
        <v>35200</v>
      </c>
      <c r="C6" s="372">
        <v>35790</v>
      </c>
      <c r="D6" s="373">
        <f t="shared" si="1"/>
        <v>101.67613636363637</v>
      </c>
      <c r="E6" s="372">
        <v>30951</v>
      </c>
      <c r="F6" s="25">
        <f t="shared" si="0"/>
        <v>15.634389842008332</v>
      </c>
    </row>
    <row r="7" spans="1:6" ht="24.75" customHeight="1">
      <c r="A7" s="371" t="s">
        <v>11</v>
      </c>
      <c r="B7" s="372">
        <v>14240</v>
      </c>
      <c r="C7" s="372">
        <v>14279</v>
      </c>
      <c r="D7" s="373">
        <f t="shared" si="1"/>
        <v>100.27387640449439</v>
      </c>
      <c r="E7" s="372">
        <v>13047</v>
      </c>
      <c r="F7" s="25">
        <f t="shared" si="0"/>
        <v>9.442783781712265</v>
      </c>
    </row>
    <row r="8" spans="1:6" ht="24.75" customHeight="1">
      <c r="A8" s="371" t="s">
        <v>12</v>
      </c>
      <c r="B8" s="372">
        <v>145</v>
      </c>
      <c r="C8" s="372">
        <v>148</v>
      </c>
      <c r="D8" s="373">
        <f t="shared" si="1"/>
        <v>102.06896551724138</v>
      </c>
      <c r="E8" s="372">
        <v>199</v>
      </c>
      <c r="F8" s="25">
        <f t="shared" si="0"/>
        <v>-25.628140703517587</v>
      </c>
    </row>
    <row r="9" spans="1:6" ht="24.75" customHeight="1">
      <c r="A9" s="371" t="s">
        <v>13</v>
      </c>
      <c r="B9" s="372">
        <v>15600</v>
      </c>
      <c r="C9" s="372">
        <v>16017</v>
      </c>
      <c r="D9" s="373">
        <f t="shared" si="1"/>
        <v>102.67307692307692</v>
      </c>
      <c r="E9" s="372">
        <v>13568</v>
      </c>
      <c r="F9" s="25">
        <f t="shared" si="0"/>
        <v>18.04982311320755</v>
      </c>
    </row>
    <row r="10" spans="1:6" ht="24.75" customHeight="1">
      <c r="A10" s="371" t="s">
        <v>14</v>
      </c>
      <c r="B10" s="372">
        <v>15300</v>
      </c>
      <c r="C10" s="372">
        <v>11849</v>
      </c>
      <c r="D10" s="373">
        <f t="shared" si="1"/>
        <v>77.44444444444444</v>
      </c>
      <c r="E10" s="372">
        <v>13212</v>
      </c>
      <c r="F10" s="25">
        <f t="shared" si="0"/>
        <v>-10.31637904934908</v>
      </c>
    </row>
    <row r="11" spans="1:6" ht="24.75" customHeight="1">
      <c r="A11" s="371" t="s">
        <v>15</v>
      </c>
      <c r="B11" s="372">
        <v>3750</v>
      </c>
      <c r="C11" s="372">
        <v>3815</v>
      </c>
      <c r="D11" s="373">
        <f t="shared" si="1"/>
        <v>101.73333333333335</v>
      </c>
      <c r="E11" s="372">
        <v>3390</v>
      </c>
      <c r="F11" s="25">
        <f t="shared" si="0"/>
        <v>12.536873156342182</v>
      </c>
    </row>
    <row r="12" spans="1:6" ht="24.75" customHeight="1">
      <c r="A12" s="371" t="s">
        <v>16</v>
      </c>
      <c r="B12" s="372">
        <v>5600</v>
      </c>
      <c r="C12" s="372">
        <v>3979</v>
      </c>
      <c r="D12" s="373">
        <f t="shared" si="1"/>
        <v>71.05357142857143</v>
      </c>
      <c r="E12" s="372">
        <v>4013</v>
      </c>
      <c r="F12" s="25">
        <f t="shared" si="0"/>
        <v>-0.8472464490406111</v>
      </c>
    </row>
    <row r="13" spans="1:6" ht="24.75" customHeight="1">
      <c r="A13" s="371" t="s">
        <v>17</v>
      </c>
      <c r="B13" s="372">
        <v>19500</v>
      </c>
      <c r="C13" s="372">
        <v>23929</v>
      </c>
      <c r="D13" s="373">
        <f t="shared" si="1"/>
        <v>122.71282051282051</v>
      </c>
      <c r="E13" s="372">
        <v>16638</v>
      </c>
      <c r="F13" s="25">
        <f t="shared" si="0"/>
        <v>43.82137276114918</v>
      </c>
    </row>
    <row r="14" spans="1:6" ht="24.75" customHeight="1">
      <c r="A14" s="371" t="s">
        <v>18</v>
      </c>
      <c r="B14" s="372">
        <v>6480</v>
      </c>
      <c r="C14" s="372">
        <v>6630</v>
      </c>
      <c r="D14" s="373">
        <f t="shared" si="1"/>
        <v>102.31481481481481</v>
      </c>
      <c r="E14" s="372">
        <v>5883</v>
      </c>
      <c r="F14" s="25">
        <f t="shared" si="0"/>
        <v>12.697603263641</v>
      </c>
    </row>
    <row r="15" spans="1:6" ht="24.75" customHeight="1">
      <c r="A15" s="371" t="s">
        <v>19</v>
      </c>
      <c r="B15" s="372">
        <v>3180</v>
      </c>
      <c r="C15" s="372">
        <v>3976</v>
      </c>
      <c r="D15" s="373">
        <f t="shared" si="1"/>
        <v>125.0314465408805</v>
      </c>
      <c r="E15" s="372">
        <v>5416</v>
      </c>
      <c r="F15" s="25">
        <f t="shared" si="0"/>
        <v>-26.587887740029544</v>
      </c>
    </row>
    <row r="16" spans="1:6" ht="24.75" customHeight="1">
      <c r="A16" s="371" t="s">
        <v>20</v>
      </c>
      <c r="B16" s="372">
        <v>21100</v>
      </c>
      <c r="C16" s="372">
        <v>24174</v>
      </c>
      <c r="D16" s="373">
        <f t="shared" si="1"/>
        <v>114.56872037914691</v>
      </c>
      <c r="E16" s="372">
        <v>23259</v>
      </c>
      <c r="F16" s="25">
        <f t="shared" si="0"/>
        <v>3.933961047336524</v>
      </c>
    </row>
    <row r="17" spans="1:6" ht="24.75" customHeight="1">
      <c r="A17" s="371" t="s">
        <v>21</v>
      </c>
      <c r="B17" s="372">
        <v>360</v>
      </c>
      <c r="C17" s="372">
        <v>368</v>
      </c>
      <c r="D17" s="373">
        <f t="shared" si="1"/>
        <v>102.22222222222221</v>
      </c>
      <c r="E17" s="372"/>
      <c r="F17" s="25"/>
    </row>
    <row r="18" spans="1:6" ht="24.75" customHeight="1">
      <c r="A18" s="371" t="s">
        <v>22</v>
      </c>
      <c r="B18" s="372">
        <f>SUM(B20:B26)</f>
        <v>66910</v>
      </c>
      <c r="C18" s="372">
        <f>SUM(C20:C26)</f>
        <v>68792</v>
      </c>
      <c r="D18" s="373">
        <f t="shared" si="1"/>
        <v>102.81273352264235</v>
      </c>
      <c r="E18" s="372">
        <f>SUM(E20:E26)</f>
        <v>63960</v>
      </c>
      <c r="F18" s="25">
        <f t="shared" si="0"/>
        <v>7.554721701063173</v>
      </c>
    </row>
    <row r="19" spans="1:6" ht="24.75" customHeight="1">
      <c r="A19" s="371" t="s">
        <v>23</v>
      </c>
      <c r="B19" s="372">
        <v>44280</v>
      </c>
      <c r="C19" s="372">
        <v>46211</v>
      </c>
      <c r="D19" s="373">
        <f t="shared" si="1"/>
        <v>104.36088527551944</v>
      </c>
      <c r="E19" s="372">
        <v>45521</v>
      </c>
      <c r="F19" s="25">
        <f t="shared" si="0"/>
        <v>1.515783923903257</v>
      </c>
    </row>
    <row r="20" spans="1:6" ht="24.75" customHeight="1">
      <c r="A20" s="371" t="s">
        <v>24</v>
      </c>
      <c r="B20" s="372">
        <v>8040</v>
      </c>
      <c r="C20" s="372">
        <v>8540</v>
      </c>
      <c r="D20" s="373">
        <f t="shared" si="1"/>
        <v>106.21890547263682</v>
      </c>
      <c r="E20" s="372">
        <v>7202</v>
      </c>
      <c r="F20" s="25">
        <f t="shared" si="0"/>
        <v>18.578172729797274</v>
      </c>
    </row>
    <row r="21" spans="1:6" ht="24.75" customHeight="1">
      <c r="A21" s="371" t="s">
        <v>25</v>
      </c>
      <c r="B21" s="372">
        <v>36240</v>
      </c>
      <c r="C21" s="372">
        <v>37671</v>
      </c>
      <c r="D21" s="373">
        <f t="shared" si="1"/>
        <v>103.94867549668874</v>
      </c>
      <c r="E21" s="372">
        <v>38319</v>
      </c>
      <c r="F21" s="25">
        <f t="shared" si="0"/>
        <v>-1.6910670946527944</v>
      </c>
    </row>
    <row r="22" spans="1:6" ht="24.75" customHeight="1">
      <c r="A22" s="371" t="s">
        <v>26</v>
      </c>
      <c r="B22" s="372">
        <v>4460</v>
      </c>
      <c r="C22" s="372">
        <v>4341</v>
      </c>
      <c r="D22" s="373">
        <f t="shared" si="1"/>
        <v>97.33183856502242</v>
      </c>
      <c r="E22" s="372">
        <v>2775</v>
      </c>
      <c r="F22" s="25">
        <f t="shared" si="0"/>
        <v>56.43243243243242</v>
      </c>
    </row>
    <row r="23" spans="1:6" ht="24.75" customHeight="1">
      <c r="A23" s="371" t="s">
        <v>27</v>
      </c>
      <c r="B23" s="372">
        <v>13500</v>
      </c>
      <c r="C23" s="372">
        <v>13735</v>
      </c>
      <c r="D23" s="373">
        <f t="shared" si="1"/>
        <v>101.74074074074073</v>
      </c>
      <c r="E23" s="372">
        <v>9223</v>
      </c>
      <c r="F23" s="25">
        <f t="shared" si="0"/>
        <v>48.92117532256316</v>
      </c>
    </row>
    <row r="24" spans="1:6" ht="24.75" customHeight="1">
      <c r="A24" s="371" t="s">
        <v>28</v>
      </c>
      <c r="B24" s="372">
        <v>-1350</v>
      </c>
      <c r="C24" s="372">
        <v>-1350</v>
      </c>
      <c r="D24" s="373">
        <f t="shared" si="1"/>
        <v>100</v>
      </c>
      <c r="E24" s="372">
        <v>-1350</v>
      </c>
      <c r="F24" s="25">
        <f t="shared" si="0"/>
        <v>0</v>
      </c>
    </row>
    <row r="25" spans="1:6" ht="24.75" customHeight="1">
      <c r="A25" s="371" t="s">
        <v>29</v>
      </c>
      <c r="B25" s="372">
        <v>4680</v>
      </c>
      <c r="C25" s="372">
        <v>4514</v>
      </c>
      <c r="D25" s="373">
        <f t="shared" si="1"/>
        <v>96.45299145299145</v>
      </c>
      <c r="E25" s="372">
        <v>7104</v>
      </c>
      <c r="F25" s="25">
        <f t="shared" si="0"/>
        <v>-36.458333333333336</v>
      </c>
    </row>
    <row r="26" spans="1:6" ht="24.75" customHeight="1">
      <c r="A26" s="371" t="s">
        <v>30</v>
      </c>
      <c r="B26" s="372">
        <v>1340</v>
      </c>
      <c r="C26" s="372">
        <v>1341</v>
      </c>
      <c r="D26" s="373">
        <f t="shared" si="1"/>
        <v>100.07462686567163</v>
      </c>
      <c r="E26" s="372">
        <v>687</v>
      </c>
      <c r="F26" s="25">
        <f t="shared" si="0"/>
        <v>95.19650655021834</v>
      </c>
    </row>
    <row r="27" spans="1:6" ht="24.75" customHeight="1">
      <c r="A27" s="371"/>
      <c r="B27" s="372"/>
      <c r="C27" s="372"/>
      <c r="D27" s="373"/>
      <c r="E27" s="372"/>
      <c r="F27" s="25"/>
    </row>
    <row r="28" spans="1:6" ht="24.75" customHeight="1">
      <c r="A28" s="371" t="s">
        <v>31</v>
      </c>
      <c r="B28" s="372">
        <f>B4+B18</f>
        <v>339660</v>
      </c>
      <c r="C28" s="372">
        <f>C4+C18</f>
        <v>350712</v>
      </c>
      <c r="D28" s="373">
        <f t="shared" si="1"/>
        <v>103.25384207737149</v>
      </c>
      <c r="E28" s="372">
        <f>E4+E18</f>
        <v>315959</v>
      </c>
      <c r="F28" s="25">
        <f t="shared" si="0"/>
        <v>10.999211923065971</v>
      </c>
    </row>
    <row r="30" spans="3:5" ht="24.75" customHeight="1">
      <c r="C30" s="369"/>
      <c r="D30" s="369"/>
      <c r="E30" s="369"/>
    </row>
    <row r="31" ht="24.75" customHeight="1">
      <c r="F31" s="369"/>
    </row>
    <row r="32" spans="1:6" s="369" customFormat="1" ht="24.75" customHeight="1">
      <c r="A32" s="13"/>
      <c r="B32" s="2"/>
      <c r="C32" s="2"/>
      <c r="D32" s="2"/>
      <c r="E32" s="2"/>
      <c r="F32" s="2"/>
    </row>
  </sheetData>
  <sheetProtection/>
  <mergeCells count="2">
    <mergeCell ref="A1:F1"/>
    <mergeCell ref="E2:F2"/>
  </mergeCells>
  <printOptions horizontalCentered="1"/>
  <pageMargins left="0.67" right="0.51" top="0.98" bottom="0.5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24"/>
  <sheetViews>
    <sheetView workbookViewId="0" topLeftCell="A1">
      <pane xSplit="1" ySplit="3" topLeftCell="B4" activePane="bottomRight" state="frozen"/>
      <selection pane="bottomRight" activeCell="H20" sqref="H20"/>
    </sheetView>
  </sheetViews>
  <sheetFormatPr defaultColWidth="9.00390625" defaultRowHeight="16.5" customHeight="1"/>
  <cols>
    <col min="1" max="1" width="26.75390625" style="2" customWidth="1"/>
    <col min="2" max="2" width="11.50390625" style="34" customWidth="1"/>
    <col min="3" max="3" width="9.625" style="282" customWidth="1"/>
    <col min="4" max="4" width="8.75390625" style="2" customWidth="1"/>
    <col min="5" max="5" width="10.375" style="2" customWidth="1"/>
    <col min="6" max="6" width="9.375" style="2" customWidth="1"/>
    <col min="7" max="16384" width="9.00390625" style="2" customWidth="1"/>
  </cols>
  <sheetData>
    <row r="1" spans="1:6" ht="30" customHeight="1">
      <c r="A1" s="35" t="s">
        <v>617</v>
      </c>
      <c r="B1" s="35"/>
      <c r="C1" s="35"/>
      <c r="D1" s="35"/>
      <c r="E1" s="35"/>
      <c r="F1" s="35"/>
    </row>
    <row r="2" spans="1:6" ht="26.25" customHeight="1">
      <c r="A2" s="4"/>
      <c r="B2" s="283"/>
      <c r="C2" s="284"/>
      <c r="D2" s="4"/>
      <c r="E2" s="285" t="s">
        <v>33</v>
      </c>
      <c r="F2" s="285"/>
    </row>
    <row r="3" spans="1:6" s="1" customFormat="1" ht="25.5" customHeight="1">
      <c r="A3" s="5" t="s">
        <v>618</v>
      </c>
      <c r="B3" s="286" t="s">
        <v>3</v>
      </c>
      <c r="C3" s="287" t="s">
        <v>4</v>
      </c>
      <c r="D3" s="5" t="s">
        <v>5</v>
      </c>
      <c r="E3" s="6" t="s">
        <v>6</v>
      </c>
      <c r="F3" s="5" t="s">
        <v>7</v>
      </c>
    </row>
    <row r="4" spans="1:6" s="1" customFormat="1" ht="25.5" customHeight="1">
      <c r="A4" s="288" t="s">
        <v>606</v>
      </c>
      <c r="B4" s="289">
        <v>170870</v>
      </c>
      <c r="C4" s="9">
        <v>166150</v>
      </c>
      <c r="D4" s="290">
        <f>C4/B4*100</f>
        <v>97.23766606191842</v>
      </c>
      <c r="E4" s="291">
        <v>133190</v>
      </c>
      <c r="F4" s="10">
        <f aca="true" t="shared" si="0" ref="F4:F14">C4/E4*100-100</f>
        <v>24.746602597792617</v>
      </c>
    </row>
    <row r="5" spans="1:6" s="1" customFormat="1" ht="25.5" customHeight="1">
      <c r="A5" s="288" t="s">
        <v>607</v>
      </c>
      <c r="B5" s="289">
        <v>55800</v>
      </c>
      <c r="C5" s="9">
        <v>55700</v>
      </c>
      <c r="D5" s="290">
        <f aca="true" t="shared" si="1" ref="D5:D14">C5/B5*100</f>
        <v>99.82078853046595</v>
      </c>
      <c r="E5" s="291">
        <v>49170</v>
      </c>
      <c r="F5" s="10">
        <f t="shared" si="0"/>
        <v>13.280455562334751</v>
      </c>
    </row>
    <row r="6" spans="1:6" s="1" customFormat="1" ht="25.5" customHeight="1">
      <c r="A6" s="288" t="s">
        <v>608</v>
      </c>
      <c r="B6" s="289">
        <v>2000</v>
      </c>
      <c r="C6" s="9">
        <v>2000</v>
      </c>
      <c r="D6" s="290">
        <f t="shared" si="1"/>
        <v>100</v>
      </c>
      <c r="E6" s="291">
        <v>1800</v>
      </c>
      <c r="F6" s="10">
        <f t="shared" si="0"/>
        <v>11.111111111111114</v>
      </c>
    </row>
    <row r="7" spans="1:6" s="1" customFormat="1" ht="25.5" customHeight="1">
      <c r="A7" s="288" t="s">
        <v>609</v>
      </c>
      <c r="B7" s="289">
        <v>4870</v>
      </c>
      <c r="C7" s="9">
        <v>5006</v>
      </c>
      <c r="D7" s="290">
        <f t="shared" si="1"/>
        <v>102.79260780287474</v>
      </c>
      <c r="E7" s="291">
        <v>3770</v>
      </c>
      <c r="F7" s="10">
        <f t="shared" si="0"/>
        <v>32.78514588859417</v>
      </c>
    </row>
    <row r="8" spans="1:6" s="1" customFormat="1" ht="25.5" customHeight="1">
      <c r="A8" s="288" t="s">
        <v>610</v>
      </c>
      <c r="B8" s="289">
        <v>6050</v>
      </c>
      <c r="C8" s="9">
        <v>7050</v>
      </c>
      <c r="D8" s="290">
        <f t="shared" si="1"/>
        <v>116.5289256198347</v>
      </c>
      <c r="E8" s="291">
        <v>2210</v>
      </c>
      <c r="F8" s="10">
        <f t="shared" si="0"/>
        <v>219.00452488687785</v>
      </c>
    </row>
    <row r="9" spans="1:6" s="1" customFormat="1" ht="25.5" customHeight="1">
      <c r="A9" s="288" t="s">
        <v>611</v>
      </c>
      <c r="B9" s="289">
        <v>34140</v>
      </c>
      <c r="C9" s="9">
        <v>34129</v>
      </c>
      <c r="D9" s="290">
        <f t="shared" si="1"/>
        <v>99.96777973052137</v>
      </c>
      <c r="E9" s="291">
        <v>25302.98</v>
      </c>
      <c r="F9" s="10">
        <f t="shared" si="0"/>
        <v>34.881345991657895</v>
      </c>
    </row>
    <row r="10" spans="1:6" s="1" customFormat="1" ht="25.5" customHeight="1">
      <c r="A10" s="288" t="s">
        <v>612</v>
      </c>
      <c r="B10" s="289">
        <v>8000</v>
      </c>
      <c r="C10" s="9">
        <v>8000</v>
      </c>
      <c r="D10" s="290">
        <f t="shared" si="1"/>
        <v>100</v>
      </c>
      <c r="E10" s="291">
        <v>7500</v>
      </c>
      <c r="F10" s="10">
        <f t="shared" si="0"/>
        <v>6.666666666666671</v>
      </c>
    </row>
    <row r="11" spans="1:6" s="1" customFormat="1" ht="25.5" customHeight="1">
      <c r="A11" s="288" t="s">
        <v>613</v>
      </c>
      <c r="B11" s="289">
        <v>610</v>
      </c>
      <c r="C11" s="9">
        <v>610</v>
      </c>
      <c r="D11" s="290">
        <f t="shared" si="1"/>
        <v>100</v>
      </c>
      <c r="E11" s="291">
        <v>650</v>
      </c>
      <c r="F11" s="10">
        <f t="shared" si="0"/>
        <v>-6.15384615384616</v>
      </c>
    </row>
    <row r="12" spans="1:6" s="1" customFormat="1" ht="25.5" customHeight="1">
      <c r="A12" s="288" t="s">
        <v>614</v>
      </c>
      <c r="B12" s="289">
        <v>29280</v>
      </c>
      <c r="C12" s="9">
        <v>29280</v>
      </c>
      <c r="D12" s="290">
        <f t="shared" si="1"/>
        <v>100</v>
      </c>
      <c r="E12" s="291">
        <v>24060</v>
      </c>
      <c r="F12" s="10">
        <f t="shared" si="0"/>
        <v>21.69576059850374</v>
      </c>
    </row>
    <row r="13" spans="1:6" s="1" customFormat="1" ht="25.5" customHeight="1">
      <c r="A13" s="288" t="s">
        <v>615</v>
      </c>
      <c r="B13" s="289">
        <v>70840</v>
      </c>
      <c r="C13" s="9">
        <v>66367</v>
      </c>
      <c r="D13" s="290">
        <f t="shared" si="1"/>
        <v>93.68577075098814</v>
      </c>
      <c r="E13" s="291">
        <v>59517</v>
      </c>
      <c r="F13" s="10">
        <f t="shared" si="0"/>
        <v>11.509316665826574</v>
      </c>
    </row>
    <row r="14" spans="1:6" s="1" customFormat="1" ht="25.5" customHeight="1">
      <c r="A14" s="288" t="s">
        <v>616</v>
      </c>
      <c r="B14" s="289">
        <v>40000</v>
      </c>
      <c r="C14" s="9">
        <v>33798.31</v>
      </c>
      <c r="D14" s="290">
        <f t="shared" si="1"/>
        <v>84.495775</v>
      </c>
      <c r="E14" s="291">
        <v>31488.97</v>
      </c>
      <c r="F14" s="10">
        <f t="shared" si="0"/>
        <v>7.3338060914663</v>
      </c>
    </row>
    <row r="15" spans="1:6" s="1" customFormat="1" ht="25.5" customHeight="1">
      <c r="A15" s="292"/>
      <c r="B15" s="293"/>
      <c r="C15" s="16"/>
      <c r="D15" s="290"/>
      <c r="E15" s="16"/>
      <c r="F15" s="10"/>
    </row>
    <row r="16" spans="1:6" s="1" customFormat="1" ht="25.5" customHeight="1">
      <c r="A16" s="7"/>
      <c r="B16" s="293"/>
      <c r="C16" s="16"/>
      <c r="D16" s="290"/>
      <c r="E16" s="16"/>
      <c r="F16" s="10"/>
    </row>
    <row r="17" spans="1:6" s="1" customFormat="1" ht="25.5" customHeight="1">
      <c r="A17" s="7"/>
      <c r="B17" s="293"/>
      <c r="C17" s="16"/>
      <c r="D17" s="290"/>
      <c r="E17" s="16"/>
      <c r="F17" s="10"/>
    </row>
    <row r="18" spans="1:6" s="1" customFormat="1" ht="25.5" customHeight="1">
      <c r="A18" s="7"/>
      <c r="B18" s="293"/>
      <c r="C18" s="16"/>
      <c r="D18" s="290"/>
      <c r="E18" s="16"/>
      <c r="F18" s="10"/>
    </row>
    <row r="19" spans="1:6" s="1" customFormat="1" ht="25.5" customHeight="1">
      <c r="A19" s="7"/>
      <c r="B19" s="293"/>
      <c r="C19" s="16"/>
      <c r="D19" s="290"/>
      <c r="E19" s="16"/>
      <c r="F19" s="10"/>
    </row>
    <row r="20" spans="1:6" s="1" customFormat="1" ht="25.5" customHeight="1">
      <c r="A20" s="7"/>
      <c r="B20" s="293"/>
      <c r="C20" s="16"/>
      <c r="D20" s="290"/>
      <c r="E20" s="16"/>
      <c r="F20" s="10"/>
    </row>
    <row r="21" spans="1:6" s="1" customFormat="1" ht="25.5" customHeight="1">
      <c r="A21" s="7"/>
      <c r="B21" s="293"/>
      <c r="C21" s="16"/>
      <c r="D21" s="290"/>
      <c r="E21" s="18"/>
      <c r="F21" s="10"/>
    </row>
    <row r="22" spans="1:6" s="1" customFormat="1" ht="25.5" customHeight="1">
      <c r="A22" s="7"/>
      <c r="B22" s="293"/>
      <c r="C22" s="16"/>
      <c r="D22" s="290"/>
      <c r="E22" s="16"/>
      <c r="F22" s="10"/>
    </row>
    <row r="23" spans="1:6" s="1" customFormat="1" ht="25.5" customHeight="1">
      <c r="A23" s="7"/>
      <c r="B23" s="293"/>
      <c r="C23" s="16"/>
      <c r="D23" s="290"/>
      <c r="E23" s="16"/>
      <c r="F23" s="10"/>
    </row>
    <row r="24" spans="1:6" s="1" customFormat="1" ht="25.5" customHeight="1">
      <c r="A24" s="294" t="s">
        <v>31</v>
      </c>
      <c r="B24" s="293">
        <f>SUM(B4:B15)</f>
        <v>422460</v>
      </c>
      <c r="C24" s="16">
        <f>SUM(C4:C15)</f>
        <v>408090.31</v>
      </c>
      <c r="D24" s="290">
        <f>C24/B24*100</f>
        <v>96.59856791175497</v>
      </c>
      <c r="E24" s="16">
        <f>SUM(E4:E15)</f>
        <v>338658.94999999995</v>
      </c>
      <c r="F24" s="10">
        <f>C24/E24*100-100</f>
        <v>20.50185297037035</v>
      </c>
    </row>
  </sheetData>
  <sheetProtection/>
  <mergeCells count="2">
    <mergeCell ref="A1:F1"/>
    <mergeCell ref="E2:F2"/>
  </mergeCells>
  <printOptions/>
  <pageMargins left="0.87" right="0.55" top="0.98" bottom="1.24" header="0.51" footer="0.8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36"/>
  <sheetViews>
    <sheetView workbookViewId="0" topLeftCell="A1">
      <selection activeCell="H20" sqref="H20"/>
    </sheetView>
  </sheetViews>
  <sheetFormatPr defaultColWidth="9.00390625" defaultRowHeight="14.25"/>
  <cols>
    <col min="1" max="1" width="30.625" style="2" customWidth="1"/>
    <col min="2" max="2" width="8.50390625" style="154" customWidth="1"/>
    <col min="3" max="3" width="6.25390625" style="2" customWidth="1"/>
    <col min="4" max="4" width="29.125" style="2" customWidth="1"/>
    <col min="5" max="5" width="8.875" style="2" customWidth="1"/>
    <col min="6" max="6" width="6.50390625" style="2" customWidth="1"/>
    <col min="7" max="16384" width="9.00390625" style="2" customWidth="1"/>
  </cols>
  <sheetData>
    <row r="1" spans="1:6" ht="39" customHeight="1">
      <c r="A1" s="35" t="s">
        <v>619</v>
      </c>
      <c r="B1" s="35"/>
      <c r="C1" s="35"/>
      <c r="D1" s="35"/>
      <c r="E1" s="35"/>
      <c r="F1" s="35"/>
    </row>
    <row r="2" spans="1:6" ht="33.75" customHeight="1">
      <c r="A2" s="36"/>
      <c r="B2" s="266"/>
      <c r="C2" s="38"/>
      <c r="D2" s="38"/>
      <c r="E2" s="38"/>
      <c r="F2" s="39" t="s">
        <v>33</v>
      </c>
    </row>
    <row r="3" spans="1:6" s="265" customFormat="1" ht="27" customHeight="1">
      <c r="A3" s="5" t="s">
        <v>620</v>
      </c>
      <c r="B3" s="5"/>
      <c r="C3" s="5"/>
      <c r="D3" s="5" t="s">
        <v>621</v>
      </c>
      <c r="E3" s="5"/>
      <c r="F3" s="5"/>
    </row>
    <row r="4" spans="1:6" s="265" customFormat="1" ht="24.75" customHeight="1">
      <c r="A4" s="267" t="s">
        <v>524</v>
      </c>
      <c r="B4" s="268" t="s">
        <v>3</v>
      </c>
      <c r="C4" s="268" t="s">
        <v>4</v>
      </c>
      <c r="D4" s="267" t="s">
        <v>524</v>
      </c>
      <c r="E4" s="268" t="s">
        <v>3</v>
      </c>
      <c r="F4" s="268" t="s">
        <v>4</v>
      </c>
    </row>
    <row r="5" spans="1:6" s="265" customFormat="1" ht="25.5" customHeight="1" hidden="1">
      <c r="A5" s="267"/>
      <c r="B5" s="269"/>
      <c r="C5" s="270"/>
      <c r="D5" s="267"/>
      <c r="E5" s="270"/>
      <c r="F5" s="270"/>
    </row>
    <row r="6" spans="1:6" s="265" customFormat="1" ht="18" customHeight="1">
      <c r="A6" s="45" t="s">
        <v>622</v>
      </c>
      <c r="B6" s="271">
        <v>510</v>
      </c>
      <c r="C6" s="272">
        <v>515</v>
      </c>
      <c r="D6" s="48" t="s">
        <v>623</v>
      </c>
      <c r="E6" s="48"/>
      <c r="F6" s="273"/>
    </row>
    <row r="7" spans="1:6" s="265" customFormat="1" ht="18" customHeight="1">
      <c r="A7" s="48" t="s">
        <v>624</v>
      </c>
      <c r="B7" s="274"/>
      <c r="C7" s="273"/>
      <c r="D7" s="48" t="s">
        <v>625</v>
      </c>
      <c r="E7" s="48"/>
      <c r="F7" s="273"/>
    </row>
    <row r="8" spans="1:6" s="265" customFormat="1" ht="18" customHeight="1">
      <c r="A8" s="48" t="s">
        <v>626</v>
      </c>
      <c r="B8" s="274"/>
      <c r="C8" s="273"/>
      <c r="D8" s="48" t="s">
        <v>627</v>
      </c>
      <c r="E8" s="48"/>
      <c r="F8" s="273"/>
    </row>
    <row r="9" spans="1:6" s="265" customFormat="1" ht="18" customHeight="1">
      <c r="A9" s="48" t="s">
        <v>628</v>
      </c>
      <c r="B9" s="274"/>
      <c r="C9" s="273"/>
      <c r="D9" s="48" t="s">
        <v>629</v>
      </c>
      <c r="E9" s="48"/>
      <c r="F9" s="273"/>
    </row>
    <row r="10" spans="1:6" s="265" customFormat="1" ht="18" customHeight="1">
      <c r="A10" s="48" t="s">
        <v>630</v>
      </c>
      <c r="B10" s="274"/>
      <c r="C10" s="273"/>
      <c r="D10" s="48" t="s">
        <v>631</v>
      </c>
      <c r="E10" s="48"/>
      <c r="F10" s="273"/>
    </row>
    <row r="11" spans="1:6" s="265" customFormat="1" ht="18" customHeight="1">
      <c r="A11" s="48" t="s">
        <v>632</v>
      </c>
      <c r="B11" s="274"/>
      <c r="C11" s="273"/>
      <c r="D11" s="48" t="s">
        <v>633</v>
      </c>
      <c r="E11" s="48"/>
      <c r="F11" s="273"/>
    </row>
    <row r="12" spans="1:6" s="265" customFormat="1" ht="18" customHeight="1">
      <c r="A12" s="49" t="s">
        <v>634</v>
      </c>
      <c r="B12" s="275">
        <v>510</v>
      </c>
      <c r="C12" s="273">
        <v>515</v>
      </c>
      <c r="D12" s="48" t="s">
        <v>635</v>
      </c>
      <c r="E12" s="48"/>
      <c r="F12" s="273"/>
    </row>
    <row r="13" spans="1:6" s="265" customFormat="1" ht="18" customHeight="1">
      <c r="A13" s="45" t="s">
        <v>636</v>
      </c>
      <c r="B13" s="276"/>
      <c r="C13" s="273"/>
      <c r="D13" s="48" t="s">
        <v>637</v>
      </c>
      <c r="E13" s="48"/>
      <c r="F13" s="273"/>
    </row>
    <row r="14" spans="1:6" s="265" customFormat="1" ht="18" customHeight="1">
      <c r="A14" s="48"/>
      <c r="B14" s="276"/>
      <c r="C14" s="273"/>
      <c r="D14" s="48" t="s">
        <v>638</v>
      </c>
      <c r="E14" s="48"/>
      <c r="F14" s="273"/>
    </row>
    <row r="15" spans="1:6" s="265" customFormat="1" ht="18" customHeight="1">
      <c r="A15" s="45" t="s">
        <v>639</v>
      </c>
      <c r="B15" s="276"/>
      <c r="C15" s="273"/>
      <c r="D15" s="48" t="s">
        <v>640</v>
      </c>
      <c r="E15" s="48"/>
      <c r="F15" s="273"/>
    </row>
    <row r="16" spans="1:6" s="265" customFormat="1" ht="18" customHeight="1">
      <c r="A16" s="48" t="s">
        <v>641</v>
      </c>
      <c r="B16" s="276"/>
      <c r="C16" s="273"/>
      <c r="D16" s="45" t="s">
        <v>642</v>
      </c>
      <c r="E16" s="45"/>
      <c r="F16" s="273"/>
    </row>
    <row r="17" spans="1:6" s="265" customFormat="1" ht="18" customHeight="1">
      <c r="A17" s="48" t="s">
        <v>643</v>
      </c>
      <c r="B17" s="276"/>
      <c r="C17" s="273"/>
      <c r="D17" s="48" t="s">
        <v>644</v>
      </c>
      <c r="E17" s="48"/>
      <c r="F17" s="273"/>
    </row>
    <row r="18" spans="1:6" s="265" customFormat="1" ht="18" customHeight="1">
      <c r="A18" s="48" t="s">
        <v>645</v>
      </c>
      <c r="B18" s="276"/>
      <c r="C18" s="273"/>
      <c r="D18" s="48" t="s">
        <v>646</v>
      </c>
      <c r="E18" s="48"/>
      <c r="F18" s="273"/>
    </row>
    <row r="19" spans="1:6" s="265" customFormat="1" ht="18" customHeight="1">
      <c r="A19" s="48" t="s">
        <v>647</v>
      </c>
      <c r="B19" s="276"/>
      <c r="C19" s="273"/>
      <c r="D19" s="48" t="s">
        <v>648</v>
      </c>
      <c r="E19" s="48"/>
      <c r="F19" s="273"/>
    </row>
    <row r="20" spans="1:6" s="265" customFormat="1" ht="18" customHeight="1">
      <c r="A20" s="45" t="s">
        <v>649</v>
      </c>
      <c r="B20" s="276"/>
      <c r="C20" s="273"/>
      <c r="D20" s="48" t="s">
        <v>650</v>
      </c>
      <c r="E20" s="48"/>
      <c r="F20" s="273"/>
    </row>
    <row r="21" spans="1:6" s="265" customFormat="1" ht="18" customHeight="1">
      <c r="A21" s="48" t="s">
        <v>651</v>
      </c>
      <c r="B21" s="276"/>
      <c r="C21" s="273"/>
      <c r="D21" s="48" t="s">
        <v>652</v>
      </c>
      <c r="E21" s="48"/>
      <c r="F21" s="273"/>
    </row>
    <row r="22" spans="1:6" s="265" customFormat="1" ht="18" customHeight="1">
      <c r="A22" s="48" t="s">
        <v>653</v>
      </c>
      <c r="B22" s="276"/>
      <c r="C22" s="273"/>
      <c r="D22" s="48" t="s">
        <v>654</v>
      </c>
      <c r="E22" s="48"/>
      <c r="F22" s="273"/>
    </row>
    <row r="23" spans="1:6" s="265" customFormat="1" ht="18" customHeight="1">
      <c r="A23" s="48" t="s">
        <v>655</v>
      </c>
      <c r="B23" s="276"/>
      <c r="C23" s="273"/>
      <c r="D23" s="48" t="s">
        <v>656</v>
      </c>
      <c r="E23" s="48"/>
      <c r="F23" s="273"/>
    </row>
    <row r="24" spans="1:6" s="265" customFormat="1" ht="18" customHeight="1">
      <c r="A24" s="48" t="s">
        <v>657</v>
      </c>
      <c r="B24" s="276"/>
      <c r="C24" s="273"/>
      <c r="D24" s="48" t="s">
        <v>658</v>
      </c>
      <c r="E24" s="48"/>
      <c r="F24" s="273"/>
    </row>
    <row r="25" spans="1:6" s="265" customFormat="1" ht="18" customHeight="1">
      <c r="A25" s="45" t="s">
        <v>659</v>
      </c>
      <c r="B25" s="276"/>
      <c r="C25" s="52"/>
      <c r="D25" s="48" t="s">
        <v>660</v>
      </c>
      <c r="E25" s="48"/>
      <c r="F25" s="52"/>
    </row>
    <row r="26" spans="1:6" s="265" customFormat="1" ht="18" customHeight="1">
      <c r="A26" s="48" t="s">
        <v>661</v>
      </c>
      <c r="B26" s="276"/>
      <c r="C26" s="52"/>
      <c r="D26" s="48" t="s">
        <v>662</v>
      </c>
      <c r="E26" s="48"/>
      <c r="F26" s="52"/>
    </row>
    <row r="27" spans="1:6" s="265" customFormat="1" ht="18" customHeight="1">
      <c r="A27" s="48" t="s">
        <v>663</v>
      </c>
      <c r="B27" s="276"/>
      <c r="C27" s="52"/>
      <c r="D27" s="48" t="s">
        <v>664</v>
      </c>
      <c r="E27" s="48"/>
      <c r="F27" s="52"/>
    </row>
    <row r="28" spans="1:6" s="265" customFormat="1" ht="18" customHeight="1">
      <c r="A28" s="48" t="s">
        <v>665</v>
      </c>
      <c r="B28" s="276"/>
      <c r="C28" s="52"/>
      <c r="D28" s="48" t="s">
        <v>666</v>
      </c>
      <c r="E28" s="48"/>
      <c r="F28" s="52"/>
    </row>
    <row r="29" spans="1:6" s="265" customFormat="1" ht="18" customHeight="1">
      <c r="A29" s="45" t="s">
        <v>667</v>
      </c>
      <c r="B29" s="276"/>
      <c r="C29" s="52"/>
      <c r="D29" s="48" t="s">
        <v>668</v>
      </c>
      <c r="E29" s="48"/>
      <c r="F29" s="52"/>
    </row>
    <row r="30" spans="1:6" s="265" customFormat="1" ht="18" customHeight="1">
      <c r="A30" s="45"/>
      <c r="B30" s="276"/>
      <c r="C30" s="52"/>
      <c r="D30" s="48" t="s">
        <v>669</v>
      </c>
      <c r="E30" s="277">
        <v>2000</v>
      </c>
      <c r="F30" s="278">
        <v>2000</v>
      </c>
    </row>
    <row r="31" spans="1:6" s="265" customFormat="1" ht="18" customHeight="1">
      <c r="A31" s="51"/>
      <c r="B31" s="277"/>
      <c r="C31" s="52"/>
      <c r="D31" s="48" t="s">
        <v>670</v>
      </c>
      <c r="E31" s="277">
        <v>510</v>
      </c>
      <c r="F31" s="278">
        <v>510</v>
      </c>
    </row>
    <row r="32" spans="1:6" s="265" customFormat="1" ht="18" customHeight="1">
      <c r="A32" s="51" t="s">
        <v>671</v>
      </c>
      <c r="B32" s="277">
        <v>2000</v>
      </c>
      <c r="C32" s="52">
        <v>2000</v>
      </c>
      <c r="D32" s="48" t="s">
        <v>672</v>
      </c>
      <c r="E32" s="279"/>
      <c r="F32" s="278">
        <v>5</v>
      </c>
    </row>
    <row r="33" spans="1:6" s="265" customFormat="1" ht="18" customHeight="1">
      <c r="A33" s="51"/>
      <c r="B33" s="277"/>
      <c r="C33" s="52"/>
      <c r="D33" s="48"/>
      <c r="E33" s="279"/>
      <c r="F33" s="278"/>
    </row>
    <row r="34" spans="1:6" s="265" customFormat="1" ht="18" customHeight="1">
      <c r="A34" s="45" t="s">
        <v>673</v>
      </c>
      <c r="B34" s="276">
        <v>2510</v>
      </c>
      <c r="C34" s="276">
        <v>2515</v>
      </c>
      <c r="D34" s="45" t="s">
        <v>674</v>
      </c>
      <c r="E34" s="280">
        <v>2510</v>
      </c>
      <c r="F34" s="278">
        <v>2515</v>
      </c>
    </row>
    <row r="35" s="265" customFormat="1" ht="11.25">
      <c r="B35" s="281"/>
    </row>
    <row r="36" s="265" customFormat="1" ht="11.25">
      <c r="B36" s="281"/>
    </row>
  </sheetData>
  <sheetProtection/>
  <mergeCells count="7">
    <mergeCell ref="A1:F1"/>
    <mergeCell ref="A3:C3"/>
    <mergeCell ref="D3:F3"/>
    <mergeCell ref="A4:A5"/>
    <mergeCell ref="C4:C5"/>
    <mergeCell ref="D4:D5"/>
    <mergeCell ref="F4:F5"/>
  </mergeCells>
  <printOptions/>
  <pageMargins left="0.39" right="0.23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I53"/>
  <sheetViews>
    <sheetView showZeros="0" workbookViewId="0" topLeftCell="A23">
      <selection activeCell="H20" sqref="H20"/>
    </sheetView>
  </sheetViews>
  <sheetFormatPr defaultColWidth="9.00390625" defaultRowHeight="14.25"/>
  <cols>
    <col min="1" max="1" width="19.00390625" style="2" customWidth="1"/>
    <col min="2" max="2" width="33.375" style="14" customWidth="1"/>
    <col min="3" max="3" width="8.875" style="2" customWidth="1"/>
    <col min="4" max="4" width="9.625" style="213" customWidth="1"/>
    <col min="5" max="5" width="9.375" style="213" customWidth="1"/>
    <col min="6" max="6" width="10.75390625" style="213" customWidth="1"/>
    <col min="7" max="7" width="11.50390625" style="213" customWidth="1"/>
    <col min="8" max="8" width="9.375" style="213" customWidth="1"/>
    <col min="9" max="9" width="8.75390625" style="2" customWidth="1"/>
    <col min="10" max="16384" width="9.00390625" style="2" customWidth="1"/>
  </cols>
  <sheetData>
    <row r="1" spans="1:9" ht="22.5">
      <c r="A1" s="35" t="s">
        <v>675</v>
      </c>
      <c r="B1" s="35"/>
      <c r="C1" s="35"/>
      <c r="D1" s="35"/>
      <c r="E1" s="35"/>
      <c r="F1" s="35"/>
      <c r="G1" s="35"/>
      <c r="H1" s="35"/>
      <c r="I1" s="35"/>
    </row>
    <row r="2" spans="1:9" ht="14.25">
      <c r="A2" s="231"/>
      <c r="B2" s="231"/>
      <c r="C2" s="231"/>
      <c r="D2" s="231"/>
      <c r="E2" s="231"/>
      <c r="F2" s="231"/>
      <c r="G2" s="231"/>
      <c r="H2" s="214"/>
      <c r="I2" s="211" t="s">
        <v>33</v>
      </c>
    </row>
    <row r="3" spans="1:9" ht="27.75" customHeight="1">
      <c r="A3" s="232" t="s">
        <v>676</v>
      </c>
      <c r="B3" s="233" t="s">
        <v>677</v>
      </c>
      <c r="C3" s="232" t="s">
        <v>678</v>
      </c>
      <c r="D3" s="232" t="s">
        <v>679</v>
      </c>
      <c r="E3" s="232" t="s">
        <v>680</v>
      </c>
      <c r="F3" s="232" t="s">
        <v>681</v>
      </c>
      <c r="G3" s="232" t="s">
        <v>682</v>
      </c>
      <c r="H3" s="234" t="s">
        <v>683</v>
      </c>
      <c r="I3" s="234" t="s">
        <v>684</v>
      </c>
    </row>
    <row r="4" spans="1:9" ht="21" customHeight="1">
      <c r="A4" s="235" t="s">
        <v>532</v>
      </c>
      <c r="B4" s="236"/>
      <c r="C4" s="237"/>
      <c r="D4" s="238">
        <f>SUM(D5:D53)</f>
        <v>454172</v>
      </c>
      <c r="E4" s="238">
        <f>SUM(E5:E53)</f>
        <v>72689</v>
      </c>
      <c r="F4" s="238">
        <f>SUM(F5:F53)</f>
        <v>1100</v>
      </c>
      <c r="G4" s="238">
        <f>SUM(G5:G53)</f>
        <v>489</v>
      </c>
      <c r="H4" s="238">
        <f>SUM(H5:H53)</f>
        <v>525272</v>
      </c>
      <c r="I4" s="238">
        <v>525300</v>
      </c>
    </row>
    <row r="5" spans="1:9" ht="24">
      <c r="A5" s="239" t="s">
        <v>685</v>
      </c>
      <c r="B5" s="240" t="s">
        <v>686</v>
      </c>
      <c r="C5" s="239" t="s">
        <v>687</v>
      </c>
      <c r="D5" s="238">
        <v>200</v>
      </c>
      <c r="E5" s="238"/>
      <c r="F5" s="238">
        <v>0</v>
      </c>
      <c r="G5" s="238">
        <v>0</v>
      </c>
      <c r="H5" s="238">
        <v>200</v>
      </c>
      <c r="I5" s="238"/>
    </row>
    <row r="6" spans="1:9" ht="14.25">
      <c r="A6" s="239" t="s">
        <v>685</v>
      </c>
      <c r="B6" s="241" t="s">
        <v>688</v>
      </c>
      <c r="C6" s="239" t="s">
        <v>687</v>
      </c>
      <c r="D6" s="238">
        <v>350</v>
      </c>
      <c r="E6" s="238"/>
      <c r="F6" s="238">
        <v>0</v>
      </c>
      <c r="G6" s="238">
        <v>0</v>
      </c>
      <c r="H6" s="238">
        <v>350</v>
      </c>
      <c r="I6" s="238"/>
    </row>
    <row r="7" spans="1:9" ht="24">
      <c r="A7" s="239" t="s">
        <v>685</v>
      </c>
      <c r="B7" s="240" t="s">
        <v>689</v>
      </c>
      <c r="C7" s="239" t="s">
        <v>687</v>
      </c>
      <c r="D7" s="238">
        <v>400</v>
      </c>
      <c r="E7" s="238"/>
      <c r="F7" s="238">
        <v>0</v>
      </c>
      <c r="G7" s="238">
        <v>0</v>
      </c>
      <c r="H7" s="238">
        <v>400</v>
      </c>
      <c r="I7" s="238"/>
    </row>
    <row r="8" spans="1:9" ht="14.25">
      <c r="A8" s="239" t="s">
        <v>685</v>
      </c>
      <c r="B8" s="241" t="s">
        <v>690</v>
      </c>
      <c r="C8" s="239" t="s">
        <v>687</v>
      </c>
      <c r="D8" s="238">
        <v>489</v>
      </c>
      <c r="E8" s="238"/>
      <c r="F8" s="238">
        <v>0</v>
      </c>
      <c r="G8" s="238">
        <v>489</v>
      </c>
      <c r="H8" s="238">
        <v>0</v>
      </c>
      <c r="I8" s="238"/>
    </row>
    <row r="9" spans="1:9" ht="24">
      <c r="A9" s="239" t="s">
        <v>685</v>
      </c>
      <c r="B9" s="241" t="s">
        <v>691</v>
      </c>
      <c r="C9" s="239" t="s">
        <v>687</v>
      </c>
      <c r="D9" s="238">
        <v>1000</v>
      </c>
      <c r="E9" s="238"/>
      <c r="F9" s="238">
        <v>0</v>
      </c>
      <c r="G9" s="238">
        <v>0</v>
      </c>
      <c r="H9" s="238">
        <v>1000</v>
      </c>
      <c r="I9" s="238"/>
    </row>
    <row r="10" spans="1:9" ht="24">
      <c r="A10" s="239" t="s">
        <v>685</v>
      </c>
      <c r="B10" s="240" t="s">
        <v>692</v>
      </c>
      <c r="C10" s="239" t="s">
        <v>687</v>
      </c>
      <c r="D10" s="238">
        <v>1150</v>
      </c>
      <c r="E10" s="238"/>
      <c r="F10" s="238">
        <v>0</v>
      </c>
      <c r="G10" s="238">
        <v>0</v>
      </c>
      <c r="H10" s="238">
        <v>1150</v>
      </c>
      <c r="I10" s="238"/>
    </row>
    <row r="11" spans="1:9" ht="24">
      <c r="A11" s="239" t="s">
        <v>685</v>
      </c>
      <c r="B11" s="240" t="s">
        <v>693</v>
      </c>
      <c r="C11" s="239" t="s">
        <v>687</v>
      </c>
      <c r="D11" s="238">
        <v>1592.5</v>
      </c>
      <c r="E11" s="238"/>
      <c r="F11" s="238">
        <v>0</v>
      </c>
      <c r="G11" s="238">
        <v>0</v>
      </c>
      <c r="H11" s="238">
        <v>1592.5</v>
      </c>
      <c r="I11" s="238"/>
    </row>
    <row r="12" spans="1:9" ht="14.25">
      <c r="A12" s="239" t="s">
        <v>685</v>
      </c>
      <c r="B12" s="240" t="s">
        <v>694</v>
      </c>
      <c r="C12" s="239" t="s">
        <v>687</v>
      </c>
      <c r="D12" s="238">
        <v>2000</v>
      </c>
      <c r="E12" s="238"/>
      <c r="F12" s="238">
        <v>0</v>
      </c>
      <c r="G12" s="238">
        <v>0</v>
      </c>
      <c r="H12" s="238">
        <v>2000</v>
      </c>
      <c r="I12" s="238"/>
    </row>
    <row r="13" spans="1:9" ht="24">
      <c r="A13" s="239" t="s">
        <v>685</v>
      </c>
      <c r="B13" s="240" t="s">
        <v>695</v>
      </c>
      <c r="C13" s="239" t="s">
        <v>687</v>
      </c>
      <c r="D13" s="238">
        <v>2000</v>
      </c>
      <c r="E13" s="238"/>
      <c r="F13" s="238">
        <v>0</v>
      </c>
      <c r="G13" s="238">
        <v>0</v>
      </c>
      <c r="H13" s="238">
        <v>2000</v>
      </c>
      <c r="I13" s="238"/>
    </row>
    <row r="14" spans="1:9" ht="14.25">
      <c r="A14" s="239" t="s">
        <v>685</v>
      </c>
      <c r="B14" s="241" t="s">
        <v>696</v>
      </c>
      <c r="C14" s="239" t="s">
        <v>687</v>
      </c>
      <c r="D14" s="238">
        <v>2000</v>
      </c>
      <c r="E14" s="238"/>
      <c r="F14" s="238">
        <v>0</v>
      </c>
      <c r="G14" s="238">
        <v>0</v>
      </c>
      <c r="H14" s="238">
        <v>2000</v>
      </c>
      <c r="I14" s="238"/>
    </row>
    <row r="15" spans="1:9" ht="14.25">
      <c r="A15" s="239" t="s">
        <v>685</v>
      </c>
      <c r="B15" s="241" t="s">
        <v>697</v>
      </c>
      <c r="C15" s="239" t="s">
        <v>687</v>
      </c>
      <c r="D15" s="238">
        <v>2700</v>
      </c>
      <c r="E15" s="238"/>
      <c r="F15" s="238">
        <v>0</v>
      </c>
      <c r="G15" s="238">
        <v>0</v>
      </c>
      <c r="H15" s="238">
        <v>2700</v>
      </c>
      <c r="I15" s="238"/>
    </row>
    <row r="16" spans="1:9" ht="24">
      <c r="A16" s="239" t="s">
        <v>685</v>
      </c>
      <c r="B16" s="240" t="s">
        <v>698</v>
      </c>
      <c r="C16" s="239" t="s">
        <v>687</v>
      </c>
      <c r="D16" s="238">
        <v>3000</v>
      </c>
      <c r="E16" s="238"/>
      <c r="F16" s="238">
        <v>0</v>
      </c>
      <c r="G16" s="238">
        <v>0</v>
      </c>
      <c r="H16" s="238">
        <v>3000</v>
      </c>
      <c r="I16" s="238"/>
    </row>
    <row r="17" spans="1:9" ht="24">
      <c r="A17" s="239" t="s">
        <v>685</v>
      </c>
      <c r="B17" s="240" t="s">
        <v>699</v>
      </c>
      <c r="C17" s="239" t="s">
        <v>687</v>
      </c>
      <c r="D17" s="238">
        <v>3000</v>
      </c>
      <c r="E17" s="238"/>
      <c r="F17" s="238">
        <v>0</v>
      </c>
      <c r="G17" s="238">
        <v>0</v>
      </c>
      <c r="H17" s="238">
        <v>3000</v>
      </c>
      <c r="I17" s="238"/>
    </row>
    <row r="18" spans="1:9" ht="24">
      <c r="A18" s="239" t="s">
        <v>685</v>
      </c>
      <c r="B18" s="240" t="s">
        <v>700</v>
      </c>
      <c r="C18" s="239" t="s">
        <v>687</v>
      </c>
      <c r="D18" s="238">
        <v>3600</v>
      </c>
      <c r="E18" s="238"/>
      <c r="F18" s="238">
        <v>0</v>
      </c>
      <c r="G18" s="238">
        <v>0</v>
      </c>
      <c r="H18" s="238">
        <v>3600</v>
      </c>
      <c r="I18" s="238"/>
    </row>
    <row r="19" spans="1:9" ht="14.25">
      <c r="A19" s="239" t="s">
        <v>685</v>
      </c>
      <c r="B19" s="241" t="s">
        <v>701</v>
      </c>
      <c r="C19" s="239" t="s">
        <v>687</v>
      </c>
      <c r="D19" s="238">
        <v>4179</v>
      </c>
      <c r="E19" s="238"/>
      <c r="F19" s="238">
        <v>0</v>
      </c>
      <c r="G19" s="238">
        <v>0</v>
      </c>
      <c r="H19" s="238">
        <v>4179</v>
      </c>
      <c r="I19" s="238"/>
    </row>
    <row r="20" spans="1:9" ht="24">
      <c r="A20" s="239" t="s">
        <v>685</v>
      </c>
      <c r="B20" s="240" t="s">
        <v>702</v>
      </c>
      <c r="C20" s="239" t="s">
        <v>687</v>
      </c>
      <c r="D20" s="238">
        <v>4500</v>
      </c>
      <c r="E20" s="238"/>
      <c r="F20" s="238">
        <v>0</v>
      </c>
      <c r="G20" s="238">
        <v>0</v>
      </c>
      <c r="H20" s="238">
        <v>4500</v>
      </c>
      <c r="I20" s="238"/>
    </row>
    <row r="21" spans="1:9" ht="14.25">
      <c r="A21" s="239" t="s">
        <v>685</v>
      </c>
      <c r="B21" s="240" t="s">
        <v>703</v>
      </c>
      <c r="C21" s="239" t="s">
        <v>687</v>
      </c>
      <c r="D21" s="238">
        <v>5000</v>
      </c>
      <c r="E21" s="238"/>
      <c r="F21" s="238">
        <v>0</v>
      </c>
      <c r="G21" s="238">
        <v>0</v>
      </c>
      <c r="H21" s="238">
        <v>5000</v>
      </c>
      <c r="I21" s="238"/>
    </row>
    <row r="22" spans="1:9" ht="24">
      <c r="A22" s="239" t="s">
        <v>685</v>
      </c>
      <c r="B22" s="240" t="s">
        <v>704</v>
      </c>
      <c r="C22" s="239" t="s">
        <v>687</v>
      </c>
      <c r="D22" s="238">
        <v>5000</v>
      </c>
      <c r="E22" s="238"/>
      <c r="F22" s="238">
        <v>0</v>
      </c>
      <c r="G22" s="238">
        <v>0</v>
      </c>
      <c r="H22" s="238">
        <v>5000</v>
      </c>
      <c r="I22" s="238"/>
    </row>
    <row r="23" spans="1:9" ht="14.25">
      <c r="A23" s="239" t="s">
        <v>685</v>
      </c>
      <c r="B23" s="240" t="s">
        <v>703</v>
      </c>
      <c r="C23" s="239" t="s">
        <v>687</v>
      </c>
      <c r="D23" s="238">
        <v>5000</v>
      </c>
      <c r="E23" s="238"/>
      <c r="F23" s="238">
        <v>0</v>
      </c>
      <c r="G23" s="238">
        <v>0</v>
      </c>
      <c r="H23" s="238">
        <v>5000</v>
      </c>
      <c r="I23" s="238"/>
    </row>
    <row r="24" spans="1:9" ht="14.25">
      <c r="A24" s="239" t="s">
        <v>685</v>
      </c>
      <c r="B24" s="240" t="s">
        <v>705</v>
      </c>
      <c r="C24" s="239" t="s">
        <v>687</v>
      </c>
      <c r="D24" s="238">
        <v>5000</v>
      </c>
      <c r="E24" s="238"/>
      <c r="F24" s="238">
        <v>0</v>
      </c>
      <c r="G24" s="238">
        <v>0</v>
      </c>
      <c r="H24" s="238">
        <v>5000</v>
      </c>
      <c r="I24" s="238"/>
    </row>
    <row r="25" spans="1:9" ht="24">
      <c r="A25" s="239" t="s">
        <v>685</v>
      </c>
      <c r="B25" s="240" t="s">
        <v>706</v>
      </c>
      <c r="C25" s="239" t="s">
        <v>687</v>
      </c>
      <c r="D25" s="238">
        <v>5000</v>
      </c>
      <c r="E25" s="238"/>
      <c r="F25" s="238">
        <v>0</v>
      </c>
      <c r="G25" s="238">
        <v>0</v>
      </c>
      <c r="H25" s="238">
        <v>5000</v>
      </c>
      <c r="I25" s="238"/>
    </row>
    <row r="26" spans="1:9" ht="24">
      <c r="A26" s="239" t="s">
        <v>685</v>
      </c>
      <c r="B26" s="240" t="s">
        <v>707</v>
      </c>
      <c r="C26" s="239" t="s">
        <v>687</v>
      </c>
      <c r="D26" s="238">
        <v>6907.5</v>
      </c>
      <c r="E26" s="238"/>
      <c r="F26" s="238">
        <v>0</v>
      </c>
      <c r="G26" s="238">
        <v>0</v>
      </c>
      <c r="H26" s="238">
        <v>6907.5</v>
      </c>
      <c r="I26" s="238"/>
    </row>
    <row r="27" spans="1:9" ht="14.25">
      <c r="A27" s="239" t="s">
        <v>685</v>
      </c>
      <c r="B27" s="241" t="s">
        <v>708</v>
      </c>
      <c r="C27" s="239" t="s">
        <v>687</v>
      </c>
      <c r="D27" s="238">
        <v>8000</v>
      </c>
      <c r="E27" s="238"/>
      <c r="F27" s="238">
        <v>0</v>
      </c>
      <c r="G27" s="238">
        <v>0</v>
      </c>
      <c r="H27" s="238">
        <v>8000</v>
      </c>
      <c r="I27" s="238"/>
    </row>
    <row r="28" spans="1:9" ht="14.25">
      <c r="A28" s="239" t="s">
        <v>685</v>
      </c>
      <c r="B28" s="240" t="s">
        <v>709</v>
      </c>
      <c r="C28" s="239" t="s">
        <v>687</v>
      </c>
      <c r="D28" s="238">
        <v>10000</v>
      </c>
      <c r="E28" s="238"/>
      <c r="F28" s="238">
        <v>0</v>
      </c>
      <c r="G28" s="238">
        <v>0</v>
      </c>
      <c r="H28" s="238">
        <v>10000</v>
      </c>
      <c r="I28" s="238"/>
    </row>
    <row r="29" spans="1:9" ht="24">
      <c r="A29" s="239" t="s">
        <v>685</v>
      </c>
      <c r="B29" s="240" t="s">
        <v>710</v>
      </c>
      <c r="C29" s="239" t="s">
        <v>687</v>
      </c>
      <c r="D29" s="238">
        <v>10000</v>
      </c>
      <c r="E29" s="238"/>
      <c r="F29" s="238">
        <v>0</v>
      </c>
      <c r="G29" s="238">
        <v>0</v>
      </c>
      <c r="H29" s="238">
        <v>10000</v>
      </c>
      <c r="I29" s="238"/>
    </row>
    <row r="30" spans="1:9" ht="14.25">
      <c r="A30" s="239" t="s">
        <v>685</v>
      </c>
      <c r="B30" s="240" t="s">
        <v>711</v>
      </c>
      <c r="C30" s="239" t="s">
        <v>687</v>
      </c>
      <c r="D30" s="238">
        <v>10000</v>
      </c>
      <c r="E30" s="238"/>
      <c r="F30" s="238">
        <v>0</v>
      </c>
      <c r="G30" s="238">
        <v>0</v>
      </c>
      <c r="H30" s="238">
        <v>10000</v>
      </c>
      <c r="I30" s="238"/>
    </row>
    <row r="31" spans="1:9" ht="24">
      <c r="A31" s="239" t="s">
        <v>685</v>
      </c>
      <c r="B31" s="240" t="s">
        <v>712</v>
      </c>
      <c r="C31" s="239" t="s">
        <v>687</v>
      </c>
      <c r="D31" s="238">
        <v>10000</v>
      </c>
      <c r="E31" s="238"/>
      <c r="F31" s="238">
        <v>0</v>
      </c>
      <c r="G31" s="238">
        <v>0</v>
      </c>
      <c r="H31" s="238">
        <v>10000</v>
      </c>
      <c r="I31" s="238"/>
    </row>
    <row r="32" spans="1:9" ht="24">
      <c r="A32" s="239" t="s">
        <v>685</v>
      </c>
      <c r="B32" s="240" t="s">
        <v>713</v>
      </c>
      <c r="C32" s="239" t="s">
        <v>687</v>
      </c>
      <c r="D32" s="238">
        <v>10000</v>
      </c>
      <c r="E32" s="238"/>
      <c r="F32" s="238">
        <v>0</v>
      </c>
      <c r="G32" s="238">
        <v>0</v>
      </c>
      <c r="H32" s="238">
        <v>10000</v>
      </c>
      <c r="I32" s="238"/>
    </row>
    <row r="33" spans="1:9" ht="24">
      <c r="A33" s="239" t="s">
        <v>685</v>
      </c>
      <c r="B33" s="217" t="s">
        <v>714</v>
      </c>
      <c r="C33" s="239" t="s">
        <v>687</v>
      </c>
      <c r="D33" s="238">
        <v>10050</v>
      </c>
      <c r="E33" s="238"/>
      <c r="F33" s="238">
        <v>0</v>
      </c>
      <c r="G33" s="238">
        <v>0</v>
      </c>
      <c r="H33" s="238">
        <v>10050</v>
      </c>
      <c r="I33" s="238"/>
    </row>
    <row r="34" spans="1:9" ht="14.25">
      <c r="A34" s="239" t="s">
        <v>685</v>
      </c>
      <c r="B34" s="240" t="s">
        <v>715</v>
      </c>
      <c r="C34" s="239" t="s">
        <v>687</v>
      </c>
      <c r="D34" s="238">
        <v>12000</v>
      </c>
      <c r="E34" s="238"/>
      <c r="F34" s="238">
        <v>0</v>
      </c>
      <c r="G34" s="238">
        <v>0</v>
      </c>
      <c r="H34" s="238">
        <v>12000</v>
      </c>
      <c r="I34" s="238"/>
    </row>
    <row r="35" spans="1:9" ht="24">
      <c r="A35" s="239" t="s">
        <v>685</v>
      </c>
      <c r="B35" s="240" t="s">
        <v>716</v>
      </c>
      <c r="C35" s="239" t="s">
        <v>687</v>
      </c>
      <c r="D35" s="238">
        <v>15600</v>
      </c>
      <c r="E35" s="238"/>
      <c r="F35" s="238">
        <v>0</v>
      </c>
      <c r="G35" s="238">
        <v>0</v>
      </c>
      <c r="H35" s="238">
        <v>15600</v>
      </c>
      <c r="I35" s="238"/>
    </row>
    <row r="36" spans="1:9" ht="24">
      <c r="A36" s="239" t="s">
        <v>685</v>
      </c>
      <c r="B36" s="241" t="s">
        <v>717</v>
      </c>
      <c r="C36" s="239" t="s">
        <v>687</v>
      </c>
      <c r="D36" s="238">
        <v>16807</v>
      </c>
      <c r="E36" s="238"/>
      <c r="F36" s="238">
        <v>0</v>
      </c>
      <c r="G36" s="238">
        <v>0</v>
      </c>
      <c r="H36" s="238">
        <v>16807</v>
      </c>
      <c r="I36" s="238"/>
    </row>
    <row r="37" spans="1:9" ht="14.25">
      <c r="A37" s="239" t="s">
        <v>685</v>
      </c>
      <c r="B37" s="241" t="s">
        <v>718</v>
      </c>
      <c r="C37" s="239" t="s">
        <v>687</v>
      </c>
      <c r="D37" s="238">
        <v>17000</v>
      </c>
      <c r="E37" s="238"/>
      <c r="F37" s="238">
        <v>0</v>
      </c>
      <c r="G37" s="238">
        <v>0</v>
      </c>
      <c r="H37" s="238">
        <v>17000</v>
      </c>
      <c r="I37" s="238"/>
    </row>
    <row r="38" spans="1:9" ht="24">
      <c r="A38" s="239" t="s">
        <v>685</v>
      </c>
      <c r="B38" s="241" t="s">
        <v>719</v>
      </c>
      <c r="C38" s="239" t="s">
        <v>687</v>
      </c>
      <c r="D38" s="238">
        <v>22189</v>
      </c>
      <c r="E38" s="238"/>
      <c r="F38" s="238">
        <v>0</v>
      </c>
      <c r="G38" s="238">
        <v>0</v>
      </c>
      <c r="H38" s="238">
        <v>22189</v>
      </c>
      <c r="I38" s="238"/>
    </row>
    <row r="39" spans="1:9" ht="14.25">
      <c r="A39" s="239" t="s">
        <v>685</v>
      </c>
      <c r="B39" s="241" t="s">
        <v>720</v>
      </c>
      <c r="C39" s="239" t="s">
        <v>687</v>
      </c>
      <c r="D39" s="238">
        <v>22671</v>
      </c>
      <c r="E39" s="238"/>
      <c r="F39" s="238">
        <v>0</v>
      </c>
      <c r="G39" s="238">
        <v>0</v>
      </c>
      <c r="H39" s="238">
        <v>22671</v>
      </c>
      <c r="I39" s="238"/>
    </row>
    <row r="40" spans="1:9" ht="14.25">
      <c r="A40" s="239" t="s">
        <v>685</v>
      </c>
      <c r="B40" s="242" t="s">
        <v>721</v>
      </c>
      <c r="C40" s="239" t="s">
        <v>687</v>
      </c>
      <c r="D40" s="238">
        <v>25000</v>
      </c>
      <c r="E40" s="238"/>
      <c r="F40" s="238">
        <v>0</v>
      </c>
      <c r="G40" s="238">
        <v>0</v>
      </c>
      <c r="H40" s="238">
        <v>25000</v>
      </c>
      <c r="I40" s="238"/>
    </row>
    <row r="41" spans="1:9" ht="14.25">
      <c r="A41" s="239" t="s">
        <v>685</v>
      </c>
      <c r="B41" s="241" t="s">
        <v>722</v>
      </c>
      <c r="C41" s="239" t="s">
        <v>687</v>
      </c>
      <c r="D41" s="238">
        <v>34077</v>
      </c>
      <c r="E41" s="238"/>
      <c r="F41" s="238">
        <v>0</v>
      </c>
      <c r="G41" s="238">
        <v>0</v>
      </c>
      <c r="H41" s="238">
        <v>34077</v>
      </c>
      <c r="I41" s="238"/>
    </row>
    <row r="42" spans="1:9" ht="24">
      <c r="A42" s="239" t="s">
        <v>685</v>
      </c>
      <c r="B42" s="241" t="s">
        <v>723</v>
      </c>
      <c r="C42" s="239" t="s">
        <v>687</v>
      </c>
      <c r="D42" s="238">
        <v>47924</v>
      </c>
      <c r="E42" s="238"/>
      <c r="F42" s="238">
        <v>0</v>
      </c>
      <c r="G42" s="238">
        <v>0</v>
      </c>
      <c r="H42" s="238">
        <v>47924</v>
      </c>
      <c r="I42" s="238"/>
    </row>
    <row r="43" spans="1:9" ht="14.25">
      <c r="A43" s="239" t="s">
        <v>685</v>
      </c>
      <c r="B43" s="243" t="s">
        <v>724</v>
      </c>
      <c r="C43" s="239" t="s">
        <v>687</v>
      </c>
      <c r="D43" s="238">
        <v>50000</v>
      </c>
      <c r="E43" s="238"/>
      <c r="F43" s="238">
        <v>0</v>
      </c>
      <c r="G43" s="238">
        <v>0</v>
      </c>
      <c r="H43" s="238">
        <v>50000</v>
      </c>
      <c r="I43" s="238"/>
    </row>
    <row r="44" spans="1:9" ht="14.25">
      <c r="A44" s="244" t="s">
        <v>685</v>
      </c>
      <c r="B44" s="245" t="s">
        <v>725</v>
      </c>
      <c r="C44" s="246" t="s">
        <v>687</v>
      </c>
      <c r="D44" s="238">
        <v>16486</v>
      </c>
      <c r="E44" s="238"/>
      <c r="F44" s="238"/>
      <c r="G44" s="238"/>
      <c r="H44" s="238">
        <v>16486</v>
      </c>
      <c r="I44" s="238"/>
    </row>
    <row r="45" spans="1:9" ht="14.25">
      <c r="A45" s="244" t="s">
        <v>685</v>
      </c>
      <c r="B45" s="245" t="s">
        <v>726</v>
      </c>
      <c r="C45" s="246" t="s">
        <v>687</v>
      </c>
      <c r="D45" s="238">
        <v>1300</v>
      </c>
      <c r="E45" s="238"/>
      <c r="F45" s="238"/>
      <c r="G45" s="238"/>
      <c r="H45" s="238">
        <v>1300</v>
      </c>
      <c r="I45" s="238"/>
    </row>
    <row r="46" spans="1:9" ht="14.25">
      <c r="A46" s="244" t="s">
        <v>685</v>
      </c>
      <c r="B46" s="245" t="s">
        <v>727</v>
      </c>
      <c r="C46" s="246" t="s">
        <v>687</v>
      </c>
      <c r="D46" s="238">
        <v>25000</v>
      </c>
      <c r="E46" s="238"/>
      <c r="F46" s="238"/>
      <c r="G46" s="238"/>
      <c r="H46" s="238">
        <v>25000</v>
      </c>
      <c r="I46" s="238"/>
    </row>
    <row r="47" spans="1:9" ht="14.25">
      <c r="A47" s="244" t="s">
        <v>685</v>
      </c>
      <c r="B47" s="247" t="s">
        <v>728</v>
      </c>
      <c r="C47" s="246" t="s">
        <v>687</v>
      </c>
      <c r="D47" s="238">
        <v>10630</v>
      </c>
      <c r="E47" s="238"/>
      <c r="F47" s="238"/>
      <c r="G47" s="238"/>
      <c r="H47" s="238">
        <v>10630</v>
      </c>
      <c r="I47" s="238"/>
    </row>
    <row r="48" spans="1:9" ht="14.25">
      <c r="A48" s="248" t="s">
        <v>685</v>
      </c>
      <c r="B48" s="247" t="s">
        <v>729</v>
      </c>
      <c r="C48" s="249" t="s">
        <v>687</v>
      </c>
      <c r="D48" s="250">
        <v>5370</v>
      </c>
      <c r="E48" s="250"/>
      <c r="F48" s="250"/>
      <c r="G48" s="250"/>
      <c r="H48" s="250">
        <v>5370</v>
      </c>
      <c r="I48" s="250"/>
    </row>
    <row r="49" spans="1:9" ht="14.25">
      <c r="A49" s="248" t="s">
        <v>685</v>
      </c>
      <c r="B49" s="245" t="s">
        <v>730</v>
      </c>
      <c r="C49" s="249" t="s">
        <v>687</v>
      </c>
      <c r="D49" s="251">
        <v>0</v>
      </c>
      <c r="E49" s="250">
        <v>1100</v>
      </c>
      <c r="F49" s="251"/>
      <c r="G49" s="251"/>
      <c r="H49" s="250">
        <v>1100</v>
      </c>
      <c r="I49" s="22"/>
    </row>
    <row r="50" spans="1:9" ht="14.25">
      <c r="A50" s="252" t="s">
        <v>685</v>
      </c>
      <c r="B50" s="253" t="s">
        <v>731</v>
      </c>
      <c r="C50" s="252" t="s">
        <v>687</v>
      </c>
      <c r="D50" s="254">
        <v>0</v>
      </c>
      <c r="E50" s="250">
        <v>489</v>
      </c>
      <c r="F50" s="254"/>
      <c r="G50" s="254"/>
      <c r="H50" s="250">
        <v>489</v>
      </c>
      <c r="I50" s="263"/>
    </row>
    <row r="51" spans="1:9" ht="14.25">
      <c r="A51" s="255" t="s">
        <v>685</v>
      </c>
      <c r="B51" s="256" t="s">
        <v>732</v>
      </c>
      <c r="C51" s="255" t="s">
        <v>687</v>
      </c>
      <c r="D51" s="254"/>
      <c r="E51" s="257">
        <v>70000</v>
      </c>
      <c r="F51" s="257"/>
      <c r="G51" s="254"/>
      <c r="H51" s="257">
        <v>70000</v>
      </c>
      <c r="I51" s="263"/>
    </row>
    <row r="52" spans="1:9" ht="24">
      <c r="A52" s="217" t="s">
        <v>733</v>
      </c>
      <c r="B52" s="258" t="s">
        <v>734</v>
      </c>
      <c r="C52" s="259" t="s">
        <v>687</v>
      </c>
      <c r="D52" s="260"/>
      <c r="E52" s="261">
        <v>1000</v>
      </c>
      <c r="F52" s="261">
        <v>1000</v>
      </c>
      <c r="G52" s="260"/>
      <c r="H52" s="260"/>
      <c r="I52" s="264"/>
    </row>
    <row r="53" spans="1:9" ht="24">
      <c r="A53" s="262" t="s">
        <v>735</v>
      </c>
      <c r="B53" s="258" t="s">
        <v>736</v>
      </c>
      <c r="C53" s="259" t="s">
        <v>687</v>
      </c>
      <c r="D53" s="260"/>
      <c r="E53" s="261">
        <v>100</v>
      </c>
      <c r="F53" s="261">
        <v>100</v>
      </c>
      <c r="G53" s="260"/>
      <c r="H53" s="260"/>
      <c r="I53" s="264"/>
    </row>
  </sheetData>
  <sheetProtection/>
  <mergeCells count="2">
    <mergeCell ref="A1:I1"/>
    <mergeCell ref="A2:H2"/>
  </mergeCells>
  <dataValidations count="1">
    <dataValidation allowBlank="1" showInputMessage="1" showErrorMessage="1" promptTitle="提示" prompt="债务名称请与表1B保持一致。" sqref="B34:B39"/>
  </dataValidations>
  <hyperlinks>
    <hyperlink ref="B52" display="永嘉县三江标准堤第三阶段银行贷款（或有转入）"/>
    <hyperlink ref="B53" display="永嘉县瓯江治理工程银行贷款（或有转入）"/>
    <hyperlink ref="B47" display="2017年浙江省政府一般债券（十期）"/>
    <hyperlink ref="B48" display="2017年浙江省政府一般债券（八期）"/>
  </hyperlinks>
  <printOptions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I15"/>
  <sheetViews>
    <sheetView workbookViewId="0" topLeftCell="A1">
      <selection activeCell="H20" sqref="H20"/>
    </sheetView>
  </sheetViews>
  <sheetFormatPr defaultColWidth="9.00390625" defaultRowHeight="14.25"/>
  <cols>
    <col min="1" max="1" width="22.875" style="2" customWidth="1"/>
    <col min="2" max="2" width="29.00390625" style="2" customWidth="1"/>
    <col min="3" max="3" width="9.00390625" style="2" customWidth="1"/>
    <col min="4" max="4" width="8.875" style="213" customWidth="1"/>
    <col min="5" max="5" width="9.25390625" style="213" customWidth="1"/>
    <col min="6" max="6" width="9.875" style="213" customWidth="1"/>
    <col min="7" max="7" width="13.125" style="213" customWidth="1"/>
    <col min="8" max="8" width="8.625" style="213" customWidth="1"/>
    <col min="9" max="9" width="9.50390625" style="213" customWidth="1"/>
    <col min="10" max="16384" width="9.00390625" style="2" customWidth="1"/>
  </cols>
  <sheetData>
    <row r="1" spans="1:9" s="14" customFormat="1" ht="27.75" customHeight="1">
      <c r="A1" s="155" t="s">
        <v>737</v>
      </c>
      <c r="B1" s="155"/>
      <c r="C1" s="155"/>
      <c r="D1" s="155"/>
      <c r="E1" s="155"/>
      <c r="F1" s="155"/>
      <c r="G1" s="155"/>
      <c r="H1" s="155"/>
      <c r="I1" s="155"/>
    </row>
    <row r="2" spans="1:9" s="14" customFormat="1" ht="27.75" customHeight="1">
      <c r="A2" s="214"/>
      <c r="B2" s="214"/>
      <c r="C2" s="214"/>
      <c r="D2" s="214"/>
      <c r="E2" s="214"/>
      <c r="F2" s="214"/>
      <c r="G2" s="214"/>
      <c r="H2" s="34"/>
      <c r="I2" s="230" t="s">
        <v>33</v>
      </c>
    </row>
    <row r="3" spans="1:9" s="14" customFormat="1" ht="27.75" customHeight="1">
      <c r="A3" s="215" t="s">
        <v>676</v>
      </c>
      <c r="B3" s="215" t="s">
        <v>677</v>
      </c>
      <c r="C3" s="215" t="s">
        <v>678</v>
      </c>
      <c r="D3" s="215" t="s">
        <v>679</v>
      </c>
      <c r="E3" s="215" t="s">
        <v>680</v>
      </c>
      <c r="F3" s="215" t="s">
        <v>681</v>
      </c>
      <c r="G3" s="215" t="s">
        <v>682</v>
      </c>
      <c r="H3" s="215" t="s">
        <v>683</v>
      </c>
      <c r="I3" s="215" t="s">
        <v>684</v>
      </c>
    </row>
    <row r="4" spans="1:9" s="14" customFormat="1" ht="27.75" customHeight="1">
      <c r="A4" s="216" t="s">
        <v>532</v>
      </c>
      <c r="B4" s="217"/>
      <c r="C4" s="218"/>
      <c r="D4" s="219">
        <f>SUM(D5:D15)</f>
        <v>112164</v>
      </c>
      <c r="E4" s="219">
        <f>SUM(E5:E15)</f>
        <v>54000</v>
      </c>
      <c r="F4" s="219">
        <f>SUM(F5:F15)</f>
        <v>17000</v>
      </c>
      <c r="G4" s="219"/>
      <c r="H4" s="219">
        <f>SUM(H5:H15)</f>
        <v>149164</v>
      </c>
      <c r="I4" s="219">
        <v>149200</v>
      </c>
    </row>
    <row r="5" spans="1:9" s="14" customFormat="1" ht="27.75" customHeight="1">
      <c r="A5" s="220" t="s">
        <v>685</v>
      </c>
      <c r="B5" s="221" t="s">
        <v>738</v>
      </c>
      <c r="C5" s="218" t="s">
        <v>739</v>
      </c>
      <c r="D5" s="222">
        <v>6900</v>
      </c>
      <c r="E5" s="223"/>
      <c r="F5" s="219"/>
      <c r="G5" s="219"/>
      <c r="H5" s="223">
        <v>6900</v>
      </c>
      <c r="I5" s="225"/>
    </row>
    <row r="6" spans="1:9" s="14" customFormat="1" ht="27.75" customHeight="1">
      <c r="A6" s="220" t="s">
        <v>685</v>
      </c>
      <c r="B6" s="221" t="s">
        <v>740</v>
      </c>
      <c r="C6" s="218" t="s">
        <v>739</v>
      </c>
      <c r="D6" s="222">
        <v>5000</v>
      </c>
      <c r="E6" s="223"/>
      <c r="F6" s="219"/>
      <c r="G6" s="219"/>
      <c r="H6" s="223">
        <v>5000</v>
      </c>
      <c r="I6" s="225"/>
    </row>
    <row r="7" spans="1:9" s="14" customFormat="1" ht="27.75" customHeight="1">
      <c r="A7" s="220" t="s">
        <v>685</v>
      </c>
      <c r="B7" s="221" t="s">
        <v>741</v>
      </c>
      <c r="C7" s="218" t="s">
        <v>739</v>
      </c>
      <c r="D7" s="222">
        <v>10000</v>
      </c>
      <c r="E7" s="223"/>
      <c r="F7" s="219"/>
      <c r="G7" s="219"/>
      <c r="H7" s="223">
        <v>10000</v>
      </c>
      <c r="I7" s="225"/>
    </row>
    <row r="8" spans="1:9" s="14" customFormat="1" ht="27.75" customHeight="1">
      <c r="A8" s="220" t="s">
        <v>685</v>
      </c>
      <c r="B8" s="221" t="s">
        <v>742</v>
      </c>
      <c r="C8" s="218" t="s">
        <v>739</v>
      </c>
      <c r="D8" s="223">
        <v>27100</v>
      </c>
      <c r="E8" s="223"/>
      <c r="F8" s="219"/>
      <c r="G8" s="219"/>
      <c r="H8" s="223">
        <v>27100</v>
      </c>
      <c r="I8" s="225"/>
    </row>
    <row r="9" spans="1:9" s="14" customFormat="1" ht="27.75" customHeight="1">
      <c r="A9" s="220" t="s">
        <v>685</v>
      </c>
      <c r="B9" s="221" t="s">
        <v>743</v>
      </c>
      <c r="C9" s="218" t="s">
        <v>739</v>
      </c>
      <c r="D9" s="223">
        <v>10700</v>
      </c>
      <c r="E9" s="223"/>
      <c r="F9" s="219"/>
      <c r="G9" s="219"/>
      <c r="H9" s="223">
        <v>10700</v>
      </c>
      <c r="I9" s="225"/>
    </row>
    <row r="10" spans="1:9" ht="27.75" customHeight="1">
      <c r="A10" s="220" t="s">
        <v>685</v>
      </c>
      <c r="B10" s="224" t="s">
        <v>744</v>
      </c>
      <c r="C10" s="218" t="s">
        <v>739</v>
      </c>
      <c r="D10" s="223">
        <v>30000</v>
      </c>
      <c r="E10" s="223"/>
      <c r="F10" s="225"/>
      <c r="G10" s="225"/>
      <c r="H10" s="223">
        <v>30000</v>
      </c>
      <c r="I10" s="225"/>
    </row>
    <row r="11" spans="1:9" ht="14.25">
      <c r="A11" s="220" t="s">
        <v>685</v>
      </c>
      <c r="B11" s="224" t="s">
        <v>745</v>
      </c>
      <c r="C11" s="218" t="s">
        <v>739</v>
      </c>
      <c r="D11" s="223">
        <v>22464</v>
      </c>
      <c r="E11" s="223"/>
      <c r="F11" s="225"/>
      <c r="G11" s="225"/>
      <c r="H11" s="223">
        <v>22464</v>
      </c>
      <c r="I11" s="225"/>
    </row>
    <row r="12" spans="1:9" ht="33.75">
      <c r="A12" s="220" t="s">
        <v>685</v>
      </c>
      <c r="B12" s="226" t="s">
        <v>746</v>
      </c>
      <c r="C12" s="218" t="s">
        <v>739</v>
      </c>
      <c r="D12" s="227"/>
      <c r="E12" s="223">
        <v>20000</v>
      </c>
      <c r="F12" s="227"/>
      <c r="G12" s="227"/>
      <c r="H12" s="223">
        <v>20000</v>
      </c>
      <c r="I12" s="227"/>
    </row>
    <row r="13" spans="1:9" ht="14.25">
      <c r="A13" s="220" t="s">
        <v>685</v>
      </c>
      <c r="B13" s="224" t="s">
        <v>747</v>
      </c>
      <c r="C13" s="218" t="s">
        <v>739</v>
      </c>
      <c r="D13" s="227"/>
      <c r="E13" s="223">
        <v>17000</v>
      </c>
      <c r="F13" s="227"/>
      <c r="G13" s="227"/>
      <c r="H13" s="223">
        <v>17000</v>
      </c>
      <c r="I13" s="227"/>
    </row>
    <row r="14" spans="1:9" ht="24">
      <c r="A14" s="228" t="s">
        <v>748</v>
      </c>
      <c r="B14" s="224" t="s">
        <v>749</v>
      </c>
      <c r="C14" s="218" t="s">
        <v>739</v>
      </c>
      <c r="D14" s="229"/>
      <c r="E14" s="223">
        <v>1000</v>
      </c>
      <c r="F14" s="223">
        <v>1000</v>
      </c>
      <c r="G14" s="229"/>
      <c r="H14" s="229"/>
      <c r="I14" s="229"/>
    </row>
    <row r="15" spans="1:9" ht="24">
      <c r="A15" s="217" t="s">
        <v>733</v>
      </c>
      <c r="B15" s="224" t="s">
        <v>750</v>
      </c>
      <c r="C15" s="218" t="s">
        <v>739</v>
      </c>
      <c r="D15" s="229"/>
      <c r="E15" s="223">
        <v>16000</v>
      </c>
      <c r="F15" s="223">
        <v>16000</v>
      </c>
      <c r="G15" s="229"/>
      <c r="H15" s="229"/>
      <c r="I15" s="229"/>
    </row>
  </sheetData>
  <sheetProtection/>
  <mergeCells count="1">
    <mergeCell ref="A1:I1"/>
  </mergeCells>
  <hyperlinks>
    <hyperlink ref="B14" display="诸永高速公路温州段延伸工程银行贷款（或有转入）"/>
    <hyperlink ref="B15" display="12#地块农房改造集聚工程（14永嘉债）（或有转入）"/>
  </hyperlinks>
  <printOptions/>
  <pageMargins left="0.71" right="0.71" top="0.75" bottom="0.75" header="0.31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E31"/>
  <sheetViews>
    <sheetView workbookViewId="0" topLeftCell="A1">
      <pane xSplit="1" ySplit="3" topLeftCell="B4" activePane="bottomRight" state="frozen"/>
      <selection pane="bottomRight" activeCell="H20" sqref="H20"/>
    </sheetView>
  </sheetViews>
  <sheetFormatPr defaultColWidth="9.00390625" defaultRowHeight="14.25"/>
  <cols>
    <col min="1" max="1" width="35.00390625" style="141" customWidth="1"/>
    <col min="2" max="2" width="14.25390625" style="203" customWidth="1"/>
    <col min="3" max="3" width="14.25390625" style="141" customWidth="1"/>
    <col min="4" max="4" width="13.125" style="141" customWidth="1"/>
    <col min="5" max="16384" width="9.00390625" style="141" customWidth="1"/>
  </cols>
  <sheetData>
    <row r="1" spans="1:4" ht="41.25" customHeight="1">
      <c r="A1" s="35" t="s">
        <v>751</v>
      </c>
      <c r="B1" s="35"/>
      <c r="C1" s="35"/>
      <c r="D1" s="35"/>
    </row>
    <row r="2" spans="1:4" ht="27.75" customHeight="1">
      <c r="A2" s="204"/>
      <c r="B2" s="205"/>
      <c r="C2" s="206" t="s">
        <v>1</v>
      </c>
      <c r="D2" s="206"/>
    </row>
    <row r="3" spans="1:4" s="202" customFormat="1" ht="25.5" customHeight="1">
      <c r="A3" s="207" t="s">
        <v>2</v>
      </c>
      <c r="B3" s="180" t="s">
        <v>752</v>
      </c>
      <c r="C3" s="94" t="s">
        <v>753</v>
      </c>
      <c r="D3" s="94" t="s">
        <v>7</v>
      </c>
    </row>
    <row r="4" spans="1:5" ht="19.5" customHeight="1">
      <c r="A4" s="22" t="s">
        <v>8</v>
      </c>
      <c r="B4" s="208">
        <f>SUM(B5:B17)</f>
        <v>305530</v>
      </c>
      <c r="C4" s="208">
        <f>SUM(C5:C17)</f>
        <v>281920</v>
      </c>
      <c r="D4" s="113">
        <f>B4/C4*100-100</f>
        <v>8.374716231555055</v>
      </c>
      <c r="E4" s="209"/>
    </row>
    <row r="5" spans="1:5" ht="19.5" customHeight="1">
      <c r="A5" s="28" t="s">
        <v>754</v>
      </c>
      <c r="B5" s="208">
        <v>153570</v>
      </c>
      <c r="C5" s="208">
        <v>136966</v>
      </c>
      <c r="D5" s="113">
        <f aca="true" t="shared" si="0" ref="D5:D26">B5/C5*100-100</f>
        <v>12.12271658659813</v>
      </c>
      <c r="E5" s="209"/>
    </row>
    <row r="6" spans="1:5" ht="19.5" customHeight="1">
      <c r="A6" s="28" t="s">
        <v>755</v>
      </c>
      <c r="B6" s="208">
        <v>37400</v>
      </c>
      <c r="C6" s="208">
        <v>35790</v>
      </c>
      <c r="D6" s="113">
        <f t="shared" si="0"/>
        <v>4.498463257893263</v>
      </c>
      <c r="E6" s="209"/>
    </row>
    <row r="7" spans="1:5" ht="19.5" customHeight="1">
      <c r="A7" s="28" t="s">
        <v>756</v>
      </c>
      <c r="B7" s="208">
        <v>14000</v>
      </c>
      <c r="C7" s="208">
        <v>14279</v>
      </c>
      <c r="D7" s="113">
        <f t="shared" si="0"/>
        <v>-1.9539183416205645</v>
      </c>
      <c r="E7" s="209"/>
    </row>
    <row r="8" spans="1:5" ht="19.5" customHeight="1">
      <c r="A8" s="28" t="s">
        <v>12</v>
      </c>
      <c r="B8" s="208">
        <v>160</v>
      </c>
      <c r="C8" s="208">
        <v>148</v>
      </c>
      <c r="D8" s="113">
        <f t="shared" si="0"/>
        <v>8.108108108108112</v>
      </c>
      <c r="E8" s="209"/>
    </row>
    <row r="9" spans="1:5" ht="19.5" customHeight="1">
      <c r="A9" s="28" t="s">
        <v>13</v>
      </c>
      <c r="B9" s="208">
        <v>17200</v>
      </c>
      <c r="C9" s="208">
        <v>16017</v>
      </c>
      <c r="D9" s="113">
        <f t="shared" si="0"/>
        <v>7.385902478616487</v>
      </c>
      <c r="E9" s="209"/>
    </row>
    <row r="10" spans="1:5" ht="19.5" customHeight="1">
      <c r="A10" s="28" t="s">
        <v>14</v>
      </c>
      <c r="B10" s="208">
        <v>12200</v>
      </c>
      <c r="C10" s="208">
        <v>11849</v>
      </c>
      <c r="D10" s="113">
        <f t="shared" si="0"/>
        <v>2.9622752974934627</v>
      </c>
      <c r="E10" s="209"/>
    </row>
    <row r="11" spans="1:5" ht="19.5" customHeight="1">
      <c r="A11" s="28" t="s">
        <v>15</v>
      </c>
      <c r="B11" s="208">
        <v>4100</v>
      </c>
      <c r="C11" s="208">
        <v>3815</v>
      </c>
      <c r="D11" s="113">
        <f t="shared" si="0"/>
        <v>7.470511140235914</v>
      </c>
      <c r="E11" s="209"/>
    </row>
    <row r="12" spans="1:5" ht="19.5" customHeight="1">
      <c r="A12" s="28" t="s">
        <v>16</v>
      </c>
      <c r="B12" s="208">
        <v>4100</v>
      </c>
      <c r="C12" s="208">
        <v>3979</v>
      </c>
      <c r="D12" s="113">
        <f t="shared" si="0"/>
        <v>3.0409650665996537</v>
      </c>
      <c r="E12" s="209"/>
    </row>
    <row r="13" spans="1:5" ht="19.5" customHeight="1">
      <c r="A13" s="28" t="s">
        <v>17</v>
      </c>
      <c r="B13" s="208">
        <v>25700</v>
      </c>
      <c r="C13" s="208">
        <v>23929</v>
      </c>
      <c r="D13" s="113">
        <f t="shared" si="0"/>
        <v>7.401061473525843</v>
      </c>
      <c r="E13" s="209"/>
    </row>
    <row r="14" spans="1:5" ht="19.5" customHeight="1">
      <c r="A14" s="28" t="s">
        <v>18</v>
      </c>
      <c r="B14" s="208">
        <v>6700</v>
      </c>
      <c r="C14" s="208">
        <v>6630</v>
      </c>
      <c r="D14" s="113">
        <f t="shared" si="0"/>
        <v>1.0558069381598756</v>
      </c>
      <c r="E14" s="209"/>
    </row>
    <row r="15" spans="1:5" ht="19.5" customHeight="1">
      <c r="A15" s="22" t="s">
        <v>19</v>
      </c>
      <c r="B15" s="208">
        <v>4000</v>
      </c>
      <c r="C15" s="208">
        <v>3976</v>
      </c>
      <c r="D15" s="113">
        <f t="shared" si="0"/>
        <v>0.6036217303822866</v>
      </c>
      <c r="E15" s="209"/>
    </row>
    <row r="16" spans="1:5" ht="19.5" customHeight="1">
      <c r="A16" s="22" t="s">
        <v>20</v>
      </c>
      <c r="B16" s="208">
        <v>26000</v>
      </c>
      <c r="C16" s="208">
        <v>24174</v>
      </c>
      <c r="D16" s="113">
        <f t="shared" si="0"/>
        <v>7.553569951187228</v>
      </c>
      <c r="E16" s="209"/>
    </row>
    <row r="17" spans="1:5" ht="19.5" customHeight="1">
      <c r="A17" s="194" t="s">
        <v>757</v>
      </c>
      <c r="B17" s="208">
        <v>400</v>
      </c>
      <c r="C17" s="208">
        <v>368</v>
      </c>
      <c r="D17" s="113"/>
      <c r="E17" s="209"/>
    </row>
    <row r="18" spans="1:5" ht="19.5" customHeight="1">
      <c r="A18" s="22" t="s">
        <v>22</v>
      </c>
      <c r="B18" s="208">
        <f>SUM(B20:B26)</f>
        <v>73240</v>
      </c>
      <c r="C18" s="208">
        <f>SUM(C20:C26)</f>
        <v>68792</v>
      </c>
      <c r="D18" s="113">
        <f t="shared" si="0"/>
        <v>6.465868124200497</v>
      </c>
      <c r="E18" s="209"/>
    </row>
    <row r="19" spans="1:5" ht="19.5" customHeight="1">
      <c r="A19" s="22" t="s">
        <v>23</v>
      </c>
      <c r="B19" s="208">
        <v>50400</v>
      </c>
      <c r="C19" s="208">
        <v>46211</v>
      </c>
      <c r="D19" s="113">
        <f t="shared" si="0"/>
        <v>9.06494124775486</v>
      </c>
      <c r="E19" s="209"/>
    </row>
    <row r="20" spans="1:5" ht="19.5" customHeight="1">
      <c r="A20" s="22" t="s">
        <v>24</v>
      </c>
      <c r="B20" s="208">
        <v>9000</v>
      </c>
      <c r="C20" s="208">
        <v>8540</v>
      </c>
      <c r="D20" s="113">
        <f t="shared" si="0"/>
        <v>5.386416861826703</v>
      </c>
      <c r="E20" s="209"/>
    </row>
    <row r="21" spans="1:5" ht="19.5" customHeight="1">
      <c r="A21" s="22" t="s">
        <v>758</v>
      </c>
      <c r="B21" s="208">
        <v>41400</v>
      </c>
      <c r="C21" s="208">
        <v>37671</v>
      </c>
      <c r="D21" s="113">
        <f t="shared" si="0"/>
        <v>9.898861192960112</v>
      </c>
      <c r="E21" s="209"/>
    </row>
    <row r="22" spans="1:5" ht="19.5" customHeight="1">
      <c r="A22" s="22" t="s">
        <v>759</v>
      </c>
      <c r="B22" s="208">
        <v>4300</v>
      </c>
      <c r="C22" s="208">
        <v>4341</v>
      </c>
      <c r="D22" s="113">
        <f t="shared" si="0"/>
        <v>-0.9444828380557482</v>
      </c>
      <c r="E22" s="209"/>
    </row>
    <row r="23" spans="1:5" ht="19.5" customHeight="1">
      <c r="A23" s="22" t="s">
        <v>27</v>
      </c>
      <c r="B23" s="208">
        <v>14000</v>
      </c>
      <c r="C23" s="208">
        <v>13735</v>
      </c>
      <c r="D23" s="113">
        <f t="shared" si="0"/>
        <v>1.9293775027302615</v>
      </c>
      <c r="E23" s="209"/>
    </row>
    <row r="24" spans="1:5" ht="19.5" customHeight="1">
      <c r="A24" s="22" t="s">
        <v>28</v>
      </c>
      <c r="B24" s="208">
        <v>-1350</v>
      </c>
      <c r="C24" s="208">
        <v>-1350</v>
      </c>
      <c r="D24" s="113">
        <f t="shared" si="0"/>
        <v>0</v>
      </c>
      <c r="E24" s="209"/>
    </row>
    <row r="25" spans="1:5" ht="19.5" customHeight="1">
      <c r="A25" s="22" t="s">
        <v>29</v>
      </c>
      <c r="B25" s="208">
        <v>4540</v>
      </c>
      <c r="C25" s="208">
        <v>4514</v>
      </c>
      <c r="D25" s="113">
        <f t="shared" si="0"/>
        <v>0.5759858218874712</v>
      </c>
      <c r="E25" s="209"/>
    </row>
    <row r="26" spans="1:5" ht="19.5" customHeight="1">
      <c r="A26" s="22" t="s">
        <v>30</v>
      </c>
      <c r="B26" s="208">
        <v>1350</v>
      </c>
      <c r="C26" s="208">
        <v>1341</v>
      </c>
      <c r="D26" s="113">
        <f t="shared" si="0"/>
        <v>0.671140939597322</v>
      </c>
      <c r="E26" s="209"/>
    </row>
    <row r="27" spans="1:5" ht="19.5" customHeight="1">
      <c r="A27" s="22"/>
      <c r="B27" s="208"/>
      <c r="C27" s="208"/>
      <c r="D27" s="113"/>
      <c r="E27" s="209"/>
    </row>
    <row r="28" spans="1:5" ht="19.5" customHeight="1">
      <c r="A28" s="31" t="s">
        <v>760</v>
      </c>
      <c r="B28" s="208">
        <f>B4+B18</f>
        <v>378770</v>
      </c>
      <c r="C28" s="208">
        <f>C4+C18</f>
        <v>350712</v>
      </c>
      <c r="D28" s="113">
        <f>B28/C28*100-100</f>
        <v>8.000296539610858</v>
      </c>
      <c r="E28" s="209"/>
    </row>
    <row r="29" spans="1:5" ht="19.5" customHeight="1">
      <c r="A29" s="210"/>
      <c r="B29" s="210"/>
      <c r="C29" s="210"/>
      <c r="D29" s="210"/>
      <c r="E29" s="209"/>
    </row>
    <row r="30" spans="1:4" ht="26.25" customHeight="1">
      <c r="A30" s="122" t="s">
        <v>761</v>
      </c>
      <c r="B30" s="211"/>
      <c r="C30" s="212"/>
      <c r="D30" s="122"/>
    </row>
    <row r="31" spans="1:4" ht="14.25" customHeight="1">
      <c r="A31" s="124" t="s">
        <v>762</v>
      </c>
      <c r="B31" s="124"/>
      <c r="C31" s="124"/>
      <c r="D31" s="124"/>
    </row>
  </sheetData>
  <sheetProtection/>
  <mergeCells count="4">
    <mergeCell ref="A1:D1"/>
    <mergeCell ref="C2:D2"/>
    <mergeCell ref="A29:D29"/>
    <mergeCell ref="A31:D3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D28"/>
  <sheetViews>
    <sheetView showZeros="0" workbookViewId="0" topLeftCell="A1">
      <selection activeCell="H20" sqref="H20"/>
    </sheetView>
  </sheetViews>
  <sheetFormatPr defaultColWidth="14.50390625" defaultRowHeight="23.25" customHeight="1"/>
  <cols>
    <col min="1" max="1" width="33.375" style="108" customWidth="1"/>
    <col min="2" max="3" width="14.25390625" style="188" customWidth="1"/>
    <col min="4" max="4" width="14.25390625" style="189" customWidth="1"/>
    <col min="5" max="5" width="25.375" style="189" customWidth="1"/>
    <col min="6" max="16384" width="14.50390625" style="189" customWidth="1"/>
  </cols>
  <sheetData>
    <row r="1" spans="1:4" ht="46.5" customHeight="1">
      <c r="A1" s="190" t="s">
        <v>763</v>
      </c>
      <c r="B1" s="190"/>
      <c r="C1" s="190"/>
      <c r="D1" s="190"/>
    </row>
    <row r="2" ht="23.25" customHeight="1">
      <c r="D2" s="189" t="s">
        <v>33</v>
      </c>
    </row>
    <row r="3" spans="1:4" ht="23.25" customHeight="1">
      <c r="A3" s="191" t="s">
        <v>2</v>
      </c>
      <c r="B3" s="192" t="s">
        <v>752</v>
      </c>
      <c r="C3" s="193" t="s">
        <v>6</v>
      </c>
      <c r="D3" s="191" t="s">
        <v>7</v>
      </c>
    </row>
    <row r="4" spans="1:4" ht="23.25" customHeight="1">
      <c r="A4" s="194" t="s">
        <v>34</v>
      </c>
      <c r="B4" s="195">
        <v>94007.83796100001</v>
      </c>
      <c r="C4" s="195">
        <v>86145</v>
      </c>
      <c r="D4" s="196">
        <f>B4/C4*100-100</f>
        <v>9.127445540658215</v>
      </c>
    </row>
    <row r="5" spans="1:4" ht="23.25" customHeight="1">
      <c r="A5" s="194" t="s">
        <v>35</v>
      </c>
      <c r="B5" s="195">
        <v>549.26</v>
      </c>
      <c r="C5" s="195">
        <v>407</v>
      </c>
      <c r="D5" s="196">
        <f aca="true" t="shared" si="0" ref="D5:D28">B5/C5*100-100</f>
        <v>34.95331695331697</v>
      </c>
    </row>
    <row r="6" spans="1:4" ht="23.25" customHeight="1">
      <c r="A6" s="194" t="s">
        <v>36</v>
      </c>
      <c r="B6" s="195">
        <v>48580.958099999996</v>
      </c>
      <c r="C6" s="195">
        <v>45431</v>
      </c>
      <c r="D6" s="196">
        <f t="shared" si="0"/>
        <v>6.933499372675044</v>
      </c>
    </row>
    <row r="7" spans="1:4" ht="23.25" customHeight="1">
      <c r="A7" s="194" t="s">
        <v>37</v>
      </c>
      <c r="B7" s="195">
        <v>206685.80368400007</v>
      </c>
      <c r="C7" s="195">
        <v>201915</v>
      </c>
      <c r="D7" s="196">
        <f t="shared" si="0"/>
        <v>2.362778240348689</v>
      </c>
    </row>
    <row r="8" spans="1:4" ht="23.25" customHeight="1">
      <c r="A8" s="194" t="s">
        <v>38</v>
      </c>
      <c r="B8" s="195">
        <v>10846.42769</v>
      </c>
      <c r="C8" s="195">
        <v>9889</v>
      </c>
      <c r="D8" s="196">
        <f t="shared" si="0"/>
        <v>9.681744261300437</v>
      </c>
    </row>
    <row r="9" spans="1:4" ht="23.25" customHeight="1">
      <c r="A9" s="194" t="s">
        <v>764</v>
      </c>
      <c r="B9" s="195">
        <v>21278.791887</v>
      </c>
      <c r="C9" s="195">
        <v>17901</v>
      </c>
      <c r="D9" s="196">
        <f t="shared" si="0"/>
        <v>18.869291587062165</v>
      </c>
    </row>
    <row r="10" spans="1:4" ht="23.25" customHeight="1">
      <c r="A10" s="194" t="s">
        <v>40</v>
      </c>
      <c r="B10" s="195">
        <v>100448.90345</v>
      </c>
      <c r="C10" s="195">
        <v>87810</v>
      </c>
      <c r="D10" s="196">
        <f t="shared" si="0"/>
        <v>14.393467088030974</v>
      </c>
    </row>
    <row r="11" spans="1:4" ht="23.25" customHeight="1">
      <c r="A11" s="194" t="s">
        <v>765</v>
      </c>
      <c r="B11" s="195">
        <v>81282.67916399999</v>
      </c>
      <c r="C11" s="195">
        <v>87748</v>
      </c>
      <c r="D11" s="196">
        <f t="shared" si="0"/>
        <v>-7.3680549254684</v>
      </c>
    </row>
    <row r="12" spans="1:4" ht="23.25" customHeight="1">
      <c r="A12" s="194" t="s">
        <v>42</v>
      </c>
      <c r="B12" s="195">
        <v>5677.414504</v>
      </c>
      <c r="C12" s="195">
        <v>5141</v>
      </c>
      <c r="D12" s="196">
        <f t="shared" si="0"/>
        <v>10.43404987356547</v>
      </c>
    </row>
    <row r="13" spans="1:4" ht="23.25" customHeight="1">
      <c r="A13" s="194" t="s">
        <v>43</v>
      </c>
      <c r="B13" s="195">
        <v>77461.60535700001</v>
      </c>
      <c r="C13" s="195">
        <v>125166</v>
      </c>
      <c r="D13" s="196">
        <f t="shared" si="0"/>
        <v>-38.11290178083504</v>
      </c>
    </row>
    <row r="14" spans="1:4" ht="23.25" customHeight="1">
      <c r="A14" s="194" t="s">
        <v>44</v>
      </c>
      <c r="B14" s="195">
        <v>104104.791176</v>
      </c>
      <c r="C14" s="195">
        <v>72629</v>
      </c>
      <c r="D14" s="196">
        <f t="shared" si="0"/>
        <v>43.33777303281059</v>
      </c>
    </row>
    <row r="15" spans="1:4" ht="23.25" customHeight="1">
      <c r="A15" s="194" t="s">
        <v>45</v>
      </c>
      <c r="B15" s="195">
        <v>33122.808244</v>
      </c>
      <c r="C15" s="195">
        <v>23392</v>
      </c>
      <c r="D15" s="196">
        <f t="shared" si="0"/>
        <v>41.59887245212036</v>
      </c>
    </row>
    <row r="16" spans="1:4" ht="23.25" customHeight="1">
      <c r="A16" s="194" t="s">
        <v>46</v>
      </c>
      <c r="B16" s="195">
        <v>10594</v>
      </c>
      <c r="C16" s="195">
        <v>9245</v>
      </c>
      <c r="D16" s="196">
        <f t="shared" si="0"/>
        <v>14.591671173607352</v>
      </c>
    </row>
    <row r="17" spans="1:4" ht="23.25" customHeight="1">
      <c r="A17" s="194" t="s">
        <v>47</v>
      </c>
      <c r="B17" s="195">
        <v>1681.8286</v>
      </c>
      <c r="C17" s="195">
        <v>3521</v>
      </c>
      <c r="D17" s="196">
        <f t="shared" si="0"/>
        <v>-52.23434819653507</v>
      </c>
    </row>
    <row r="18" spans="1:4" ht="23.25" customHeight="1">
      <c r="A18" s="194" t="s">
        <v>48</v>
      </c>
      <c r="B18" s="195">
        <v>0</v>
      </c>
      <c r="C18" s="195">
        <v>85</v>
      </c>
      <c r="D18" s="196">
        <f t="shared" si="0"/>
        <v>-100</v>
      </c>
    </row>
    <row r="19" spans="1:4" ht="23.25" customHeight="1">
      <c r="A19" s="197" t="s">
        <v>49</v>
      </c>
      <c r="B19" s="195">
        <v>0</v>
      </c>
      <c r="C19" s="195">
        <v>60</v>
      </c>
      <c r="D19" s="196">
        <f t="shared" si="0"/>
        <v>-100</v>
      </c>
    </row>
    <row r="20" spans="1:4" ht="23.25" customHeight="1">
      <c r="A20" s="194" t="s">
        <v>766</v>
      </c>
      <c r="B20" s="195">
        <v>14353.034190999999</v>
      </c>
      <c r="C20" s="195">
        <v>8181</v>
      </c>
      <c r="D20" s="196">
        <f t="shared" si="0"/>
        <v>75.44351779733526</v>
      </c>
    </row>
    <row r="21" spans="1:4" ht="23.25" customHeight="1">
      <c r="A21" s="194" t="s">
        <v>51</v>
      </c>
      <c r="B21" s="195">
        <v>4121.1978</v>
      </c>
      <c r="C21" s="195">
        <v>2708</v>
      </c>
      <c r="D21" s="196">
        <f t="shared" si="0"/>
        <v>52.186033973412094</v>
      </c>
    </row>
    <row r="22" spans="1:4" ht="23.25" customHeight="1">
      <c r="A22" s="194" t="s">
        <v>52</v>
      </c>
      <c r="B22" s="195">
        <v>15.5</v>
      </c>
      <c r="C22" s="195">
        <v>14</v>
      </c>
      <c r="D22" s="196">
        <f t="shared" si="0"/>
        <v>10.714285714285722</v>
      </c>
    </row>
    <row r="23" spans="1:4" ht="23.25" customHeight="1">
      <c r="A23" s="194" t="s">
        <v>767</v>
      </c>
      <c r="B23" s="195">
        <v>7587.232788999999</v>
      </c>
      <c r="C23" s="195">
        <v>9702</v>
      </c>
      <c r="D23" s="196">
        <f t="shared" si="0"/>
        <v>-21.797229550608137</v>
      </c>
    </row>
    <row r="24" spans="1:4" ht="23.25" customHeight="1">
      <c r="A24" s="194" t="s">
        <v>768</v>
      </c>
      <c r="B24" s="195">
        <v>8500</v>
      </c>
      <c r="C24" s="195">
        <v>0</v>
      </c>
      <c r="D24" s="196"/>
    </row>
    <row r="25" spans="1:4" ht="23.25" customHeight="1">
      <c r="A25" s="194" t="s">
        <v>769</v>
      </c>
      <c r="B25" s="195">
        <v>1500</v>
      </c>
      <c r="C25" s="195">
        <v>1162</v>
      </c>
      <c r="D25" s="196">
        <f t="shared" si="0"/>
        <v>29.087779690189308</v>
      </c>
    </row>
    <row r="26" spans="1:4" ht="23.25" customHeight="1">
      <c r="A26" s="198" t="s">
        <v>770</v>
      </c>
      <c r="B26" s="195">
        <v>21000</v>
      </c>
      <c r="C26" s="195">
        <v>16948</v>
      </c>
      <c r="D26" s="196">
        <f t="shared" si="0"/>
        <v>23.908425772952555</v>
      </c>
    </row>
    <row r="27" spans="1:4" ht="23.25" customHeight="1">
      <c r="A27" s="199" t="s">
        <v>771</v>
      </c>
      <c r="B27" s="195">
        <v>300</v>
      </c>
      <c r="C27" s="195">
        <v>79</v>
      </c>
      <c r="D27" s="196">
        <f t="shared" si="0"/>
        <v>279.746835443038</v>
      </c>
    </row>
    <row r="28" spans="1:4" ht="23.25" customHeight="1">
      <c r="A28" s="200" t="s">
        <v>772</v>
      </c>
      <c r="B28" s="201">
        <f>SUM(B4:B27)</f>
        <v>853700.074597</v>
      </c>
      <c r="C28" s="201">
        <f>SUM(C4:C27)</f>
        <v>815279</v>
      </c>
      <c r="D28" s="196">
        <f t="shared" si="0"/>
        <v>4.712629001482924</v>
      </c>
    </row>
  </sheetData>
  <sheetProtection/>
  <mergeCells count="1">
    <mergeCell ref="A1:D1"/>
  </mergeCells>
  <printOptions/>
  <pageMargins left="1.08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E522"/>
  <sheetViews>
    <sheetView showZeros="0" workbookViewId="0" topLeftCell="A488">
      <selection activeCell="H20" sqref="H20"/>
    </sheetView>
  </sheetViews>
  <sheetFormatPr defaultColWidth="9.125" defaultRowHeight="14.25"/>
  <cols>
    <col min="1" max="1" width="9.875" style="34" customWidth="1"/>
    <col min="2" max="2" width="33.25390625" style="68" customWidth="1"/>
    <col min="3" max="3" width="10.25390625" style="170" customWidth="1"/>
    <col min="4" max="4" width="12.75390625" style="170" customWidth="1"/>
    <col min="5" max="5" width="15.625" style="178" customWidth="1"/>
    <col min="6" max="194" width="9.125" style="68" customWidth="1"/>
    <col min="195" max="16384" width="9.125" style="68" customWidth="1"/>
  </cols>
  <sheetData>
    <row r="1" spans="1:5" ht="23.25" customHeight="1">
      <c r="A1" s="171" t="s">
        <v>773</v>
      </c>
      <c r="B1" s="171"/>
      <c r="C1" s="171"/>
      <c r="D1" s="171"/>
      <c r="E1" s="171"/>
    </row>
    <row r="2" ht="9" customHeight="1"/>
    <row r="3" spans="2:5" ht="18" customHeight="1">
      <c r="B3" s="172"/>
      <c r="C3" s="173"/>
      <c r="D3" s="173"/>
      <c r="E3" s="179" t="s">
        <v>58</v>
      </c>
    </row>
    <row r="4" spans="1:5" ht="23.25" customHeight="1">
      <c r="A4" s="174" t="s">
        <v>59</v>
      </c>
      <c r="B4" s="174" t="s">
        <v>2</v>
      </c>
      <c r="C4" s="175" t="s">
        <v>752</v>
      </c>
      <c r="D4" s="180" t="s">
        <v>6</v>
      </c>
      <c r="E4" s="181" t="s">
        <v>7</v>
      </c>
    </row>
    <row r="5" spans="1:5" ht="18.75" customHeight="1">
      <c r="A5" s="74"/>
      <c r="B5" s="176" t="s">
        <v>60</v>
      </c>
      <c r="C5" s="177">
        <v>853700.074597</v>
      </c>
      <c r="D5" s="177">
        <v>815279</v>
      </c>
      <c r="E5" s="182">
        <f aca="true" t="shared" si="0" ref="E5:E68">_xlfn.IFERROR(C5/D5*100-100,0)</f>
        <v>4.712629001482924</v>
      </c>
    </row>
    <row r="6" spans="1:5" ht="16.5" customHeight="1">
      <c r="A6" s="85">
        <v>201</v>
      </c>
      <c r="B6" s="86" t="s">
        <v>61</v>
      </c>
      <c r="C6" s="87">
        <v>94007.83796100001</v>
      </c>
      <c r="D6" s="87">
        <v>86145</v>
      </c>
      <c r="E6" s="183">
        <f t="shared" si="0"/>
        <v>9.127445540658215</v>
      </c>
    </row>
    <row r="7" spans="1:5" ht="16.5" customHeight="1">
      <c r="A7" s="85">
        <v>20101</v>
      </c>
      <c r="B7" s="86" t="s">
        <v>62</v>
      </c>
      <c r="C7" s="87">
        <v>2951.467424</v>
      </c>
      <c r="D7" s="87">
        <v>2672</v>
      </c>
      <c r="E7" s="183">
        <f t="shared" si="0"/>
        <v>10.459110179640717</v>
      </c>
    </row>
    <row r="8" spans="1:5" ht="16.5" customHeight="1">
      <c r="A8" s="88">
        <v>2010101</v>
      </c>
      <c r="B8" s="89" t="s">
        <v>63</v>
      </c>
      <c r="C8" s="90">
        <v>2557.907424</v>
      </c>
      <c r="D8" s="90">
        <v>2454</v>
      </c>
      <c r="E8" s="183">
        <f t="shared" si="0"/>
        <v>4.234206356968201</v>
      </c>
    </row>
    <row r="9" spans="1:5" ht="16.5" customHeight="1">
      <c r="A9" s="88">
        <v>2010104</v>
      </c>
      <c r="B9" s="89" t="s">
        <v>64</v>
      </c>
      <c r="C9" s="90">
        <v>90</v>
      </c>
      <c r="D9" s="90">
        <v>74</v>
      </c>
      <c r="E9" s="183">
        <f t="shared" si="0"/>
        <v>21.621621621621628</v>
      </c>
    </row>
    <row r="10" spans="1:5" ht="16.5" customHeight="1">
      <c r="A10" s="88">
        <v>2010106</v>
      </c>
      <c r="B10" s="89" t="s">
        <v>65</v>
      </c>
      <c r="C10" s="90">
        <v>35</v>
      </c>
      <c r="D10" s="90">
        <v>5</v>
      </c>
      <c r="E10" s="183">
        <f t="shared" si="0"/>
        <v>600</v>
      </c>
    </row>
    <row r="11" spans="1:5" ht="16.5" customHeight="1">
      <c r="A11" s="88">
        <v>2010107</v>
      </c>
      <c r="B11" s="89" t="s">
        <v>774</v>
      </c>
      <c r="C11" s="90">
        <v>30</v>
      </c>
      <c r="D11" s="90">
        <v>0</v>
      </c>
      <c r="E11" s="183">
        <f t="shared" si="0"/>
        <v>0</v>
      </c>
    </row>
    <row r="12" spans="1:5" ht="16.5" customHeight="1">
      <c r="A12" s="88">
        <v>2010108</v>
      </c>
      <c r="B12" s="89" t="s">
        <v>66</v>
      </c>
      <c r="C12" s="90">
        <v>233.56</v>
      </c>
      <c r="D12" s="90">
        <v>119</v>
      </c>
      <c r="E12" s="183">
        <f t="shared" si="0"/>
        <v>96.26890756302521</v>
      </c>
    </row>
    <row r="13" spans="1:5" ht="16.5" customHeight="1">
      <c r="A13" s="88">
        <v>2010199</v>
      </c>
      <c r="B13" s="89" t="s">
        <v>67</v>
      </c>
      <c r="C13" s="90">
        <v>5</v>
      </c>
      <c r="D13" s="90">
        <v>20</v>
      </c>
      <c r="E13" s="183">
        <f t="shared" si="0"/>
        <v>-75</v>
      </c>
    </row>
    <row r="14" spans="1:5" ht="16.5" customHeight="1">
      <c r="A14" s="85">
        <v>20102</v>
      </c>
      <c r="B14" s="86" t="s">
        <v>68</v>
      </c>
      <c r="C14" s="87">
        <v>927.354764</v>
      </c>
      <c r="D14" s="87">
        <v>907</v>
      </c>
      <c r="E14" s="183">
        <f t="shared" si="0"/>
        <v>2.2441856670341878</v>
      </c>
    </row>
    <row r="15" spans="1:5" ht="16.5" customHeight="1">
      <c r="A15" s="88">
        <v>2010201</v>
      </c>
      <c r="B15" s="89" t="s">
        <v>63</v>
      </c>
      <c r="C15" s="90">
        <v>769.754764</v>
      </c>
      <c r="D15" s="90">
        <v>792</v>
      </c>
      <c r="E15" s="183">
        <f t="shared" si="0"/>
        <v>-2.8087419191919167</v>
      </c>
    </row>
    <row r="16" spans="1:5" ht="16.5" customHeight="1">
      <c r="A16" s="88">
        <v>2010204</v>
      </c>
      <c r="B16" s="89" t="s">
        <v>69</v>
      </c>
      <c r="C16" s="90">
        <v>85</v>
      </c>
      <c r="D16" s="90">
        <v>83</v>
      </c>
      <c r="E16" s="183">
        <f t="shared" si="0"/>
        <v>2.409638554216869</v>
      </c>
    </row>
    <row r="17" spans="1:5" ht="16.5" customHeight="1">
      <c r="A17" s="88">
        <v>2010205</v>
      </c>
      <c r="B17" s="89" t="s">
        <v>70</v>
      </c>
      <c r="C17" s="90">
        <v>0</v>
      </c>
      <c r="D17" s="90">
        <v>25</v>
      </c>
      <c r="E17" s="183">
        <f t="shared" si="0"/>
        <v>-100</v>
      </c>
    </row>
    <row r="18" spans="1:5" ht="16.5" customHeight="1">
      <c r="A18" s="88">
        <v>2010206</v>
      </c>
      <c r="B18" s="89" t="s">
        <v>775</v>
      </c>
      <c r="C18" s="90">
        <v>30.4</v>
      </c>
      <c r="D18" s="90">
        <v>0</v>
      </c>
      <c r="E18" s="183">
        <f t="shared" si="0"/>
        <v>0</v>
      </c>
    </row>
    <row r="19" spans="1:5" ht="16.5" customHeight="1">
      <c r="A19" s="88">
        <v>2010299</v>
      </c>
      <c r="B19" s="89" t="s">
        <v>71</v>
      </c>
      <c r="C19" s="90">
        <v>42.2</v>
      </c>
      <c r="D19" s="90">
        <v>7</v>
      </c>
      <c r="E19" s="183">
        <f t="shared" si="0"/>
        <v>502.8571428571429</v>
      </c>
    </row>
    <row r="20" spans="1:5" ht="16.5" customHeight="1">
      <c r="A20" s="85">
        <v>20103</v>
      </c>
      <c r="B20" s="86" t="s">
        <v>72</v>
      </c>
      <c r="C20" s="87">
        <v>43713.887612</v>
      </c>
      <c r="D20" s="87">
        <v>34095</v>
      </c>
      <c r="E20" s="183">
        <f t="shared" si="0"/>
        <v>28.21201821968029</v>
      </c>
    </row>
    <row r="21" spans="1:5" ht="16.5" customHeight="1">
      <c r="A21" s="88">
        <v>2010301</v>
      </c>
      <c r="B21" s="89" t="s">
        <v>63</v>
      </c>
      <c r="C21" s="90">
        <v>21830.245484000003</v>
      </c>
      <c r="D21" s="90">
        <v>20603</v>
      </c>
      <c r="E21" s="183">
        <f t="shared" si="0"/>
        <v>5.956634878415784</v>
      </c>
    </row>
    <row r="22" spans="1:5" ht="16.5" customHeight="1">
      <c r="A22" s="88">
        <v>2010302</v>
      </c>
      <c r="B22" s="89" t="s">
        <v>73</v>
      </c>
      <c r="C22" s="90">
        <v>6219.22896</v>
      </c>
      <c r="D22" s="90">
        <v>2637</v>
      </c>
      <c r="E22" s="183">
        <f t="shared" si="0"/>
        <v>135.8448600682594</v>
      </c>
    </row>
    <row r="23" spans="1:5" ht="16.5" customHeight="1">
      <c r="A23" s="88">
        <v>2010306</v>
      </c>
      <c r="B23" s="89" t="s">
        <v>74</v>
      </c>
      <c r="C23" s="90">
        <v>627.4</v>
      </c>
      <c r="D23" s="90">
        <v>369</v>
      </c>
      <c r="E23" s="183">
        <f t="shared" si="0"/>
        <v>70.0271002710027</v>
      </c>
    </row>
    <row r="24" spans="1:5" ht="16.5" customHeight="1">
      <c r="A24" s="88">
        <v>2010308</v>
      </c>
      <c r="B24" s="89" t="s">
        <v>75</v>
      </c>
      <c r="C24" s="90">
        <v>438.4</v>
      </c>
      <c r="D24" s="90">
        <v>524</v>
      </c>
      <c r="E24" s="183">
        <f t="shared" si="0"/>
        <v>-16.335877862595424</v>
      </c>
    </row>
    <row r="25" spans="1:5" ht="16.5" customHeight="1">
      <c r="A25" s="88">
        <v>2010350</v>
      </c>
      <c r="B25" s="89" t="s">
        <v>76</v>
      </c>
      <c r="C25" s="90">
        <v>3070.4525120000003</v>
      </c>
      <c r="D25" s="90">
        <v>2703</v>
      </c>
      <c r="E25" s="183">
        <f t="shared" si="0"/>
        <v>13.594247576766577</v>
      </c>
    </row>
    <row r="26" spans="1:5" ht="16.5" customHeight="1">
      <c r="A26" s="88">
        <v>2010399</v>
      </c>
      <c r="B26" s="89" t="s">
        <v>77</v>
      </c>
      <c r="C26" s="90">
        <v>11528.160656</v>
      </c>
      <c r="D26" s="90">
        <v>7259</v>
      </c>
      <c r="E26" s="183">
        <f t="shared" si="0"/>
        <v>58.81196660697066</v>
      </c>
    </row>
    <row r="27" spans="1:5" ht="16.5" customHeight="1">
      <c r="A27" s="85">
        <v>20104</v>
      </c>
      <c r="B27" s="86" t="s">
        <v>78</v>
      </c>
      <c r="C27" s="87">
        <v>1669.616908</v>
      </c>
      <c r="D27" s="87">
        <v>5394</v>
      </c>
      <c r="E27" s="183">
        <f t="shared" si="0"/>
        <v>-69.0467758991472</v>
      </c>
    </row>
    <row r="28" spans="1:5" ht="16.5" customHeight="1">
      <c r="A28" s="88">
        <v>2010401</v>
      </c>
      <c r="B28" s="89" t="s">
        <v>63</v>
      </c>
      <c r="C28" s="90">
        <v>1609.876908</v>
      </c>
      <c r="D28" s="90">
        <v>1570</v>
      </c>
      <c r="E28" s="183">
        <f t="shared" si="0"/>
        <v>2.5399304458598664</v>
      </c>
    </row>
    <row r="29" spans="1:5" ht="16.5" customHeight="1">
      <c r="A29" s="88">
        <v>2010406</v>
      </c>
      <c r="B29" s="89" t="s">
        <v>79</v>
      </c>
      <c r="C29" s="90">
        <v>3.74</v>
      </c>
      <c r="D29" s="90">
        <v>309</v>
      </c>
      <c r="E29" s="183">
        <f t="shared" si="0"/>
        <v>-98.78964401294499</v>
      </c>
    </row>
    <row r="30" spans="1:5" ht="16.5" customHeight="1">
      <c r="A30" s="88">
        <v>2010408</v>
      </c>
      <c r="B30" s="89" t="s">
        <v>80</v>
      </c>
      <c r="C30" s="90">
        <v>22</v>
      </c>
      <c r="D30" s="90">
        <v>18</v>
      </c>
      <c r="E30" s="183">
        <f t="shared" si="0"/>
        <v>22.22222222222223</v>
      </c>
    </row>
    <row r="31" spans="1:5" ht="16.5" customHeight="1">
      <c r="A31" s="88">
        <v>2010409</v>
      </c>
      <c r="B31" s="89" t="s">
        <v>776</v>
      </c>
      <c r="C31" s="90">
        <v>8</v>
      </c>
      <c r="D31" s="90">
        <v>0</v>
      </c>
      <c r="E31" s="183">
        <f t="shared" si="0"/>
        <v>0</v>
      </c>
    </row>
    <row r="32" spans="1:5" ht="16.5" customHeight="1">
      <c r="A32" s="88">
        <v>2010499</v>
      </c>
      <c r="B32" s="89" t="s">
        <v>81</v>
      </c>
      <c r="C32" s="90">
        <v>26</v>
      </c>
      <c r="D32" s="90">
        <v>3497</v>
      </c>
      <c r="E32" s="183">
        <f t="shared" si="0"/>
        <v>-99.25650557620818</v>
      </c>
    </row>
    <row r="33" spans="1:5" ht="16.5" customHeight="1">
      <c r="A33" s="85">
        <v>20105</v>
      </c>
      <c r="B33" s="86" t="s">
        <v>82</v>
      </c>
      <c r="C33" s="87">
        <v>2677.833336</v>
      </c>
      <c r="D33" s="87">
        <v>2434</v>
      </c>
      <c r="E33" s="183">
        <f t="shared" si="0"/>
        <v>10.017803451109302</v>
      </c>
    </row>
    <row r="34" spans="1:5" ht="16.5" customHeight="1">
      <c r="A34" s="88">
        <v>2010501</v>
      </c>
      <c r="B34" s="89" t="s">
        <v>63</v>
      </c>
      <c r="C34" s="90">
        <v>653.6575280000001</v>
      </c>
      <c r="D34" s="90">
        <v>560</v>
      </c>
      <c r="E34" s="183">
        <f t="shared" si="0"/>
        <v>16.724558571428588</v>
      </c>
    </row>
    <row r="35" spans="1:5" ht="16.5" customHeight="1">
      <c r="A35" s="88">
        <v>2010502</v>
      </c>
      <c r="B35" s="89" t="s">
        <v>73</v>
      </c>
      <c r="C35" s="90">
        <v>0</v>
      </c>
      <c r="D35" s="90">
        <v>37</v>
      </c>
      <c r="E35" s="183">
        <f t="shared" si="0"/>
        <v>-100</v>
      </c>
    </row>
    <row r="36" spans="1:5" ht="16.5" customHeight="1">
      <c r="A36" s="88">
        <v>2010505</v>
      </c>
      <c r="B36" s="89" t="s">
        <v>83</v>
      </c>
      <c r="C36" s="90">
        <v>107.2282</v>
      </c>
      <c r="D36" s="90">
        <v>36</v>
      </c>
      <c r="E36" s="183">
        <f t="shared" si="0"/>
        <v>197.8561111111111</v>
      </c>
    </row>
    <row r="37" spans="1:5" ht="16.5" customHeight="1">
      <c r="A37" s="88">
        <v>2010507</v>
      </c>
      <c r="B37" s="89" t="s">
        <v>84</v>
      </c>
      <c r="C37" s="90">
        <v>351</v>
      </c>
      <c r="D37" s="90">
        <v>162</v>
      </c>
      <c r="E37" s="183">
        <f t="shared" si="0"/>
        <v>116.66666666666666</v>
      </c>
    </row>
    <row r="38" spans="1:5" ht="16.5" customHeight="1">
      <c r="A38" s="88">
        <v>2010508</v>
      </c>
      <c r="B38" s="89" t="s">
        <v>85</v>
      </c>
      <c r="C38" s="90">
        <v>0</v>
      </c>
      <c r="D38" s="90">
        <v>1</v>
      </c>
      <c r="E38" s="183">
        <f t="shared" si="0"/>
        <v>-100</v>
      </c>
    </row>
    <row r="39" spans="1:5" ht="16.5" customHeight="1">
      <c r="A39" s="88">
        <v>2010550</v>
      </c>
      <c r="B39" s="89" t="s">
        <v>76</v>
      </c>
      <c r="C39" s="90">
        <v>1262.5076080000001</v>
      </c>
      <c r="D39" s="90">
        <v>1153</v>
      </c>
      <c r="E39" s="183">
        <f t="shared" si="0"/>
        <v>9.497624284475293</v>
      </c>
    </row>
    <row r="40" spans="1:5" ht="16.5" customHeight="1">
      <c r="A40" s="88">
        <v>2010599</v>
      </c>
      <c r="B40" s="89" t="s">
        <v>86</v>
      </c>
      <c r="C40" s="90">
        <v>303.44</v>
      </c>
      <c r="D40" s="90">
        <v>485</v>
      </c>
      <c r="E40" s="183">
        <f t="shared" si="0"/>
        <v>-37.43505154639175</v>
      </c>
    </row>
    <row r="41" spans="1:5" ht="16.5" customHeight="1">
      <c r="A41" s="85">
        <v>20106</v>
      </c>
      <c r="B41" s="86" t="s">
        <v>87</v>
      </c>
      <c r="C41" s="87">
        <v>3702.1223519999994</v>
      </c>
      <c r="D41" s="87">
        <v>1607</v>
      </c>
      <c r="E41" s="183">
        <f t="shared" si="0"/>
        <v>130.37475743621653</v>
      </c>
    </row>
    <row r="42" spans="1:5" ht="16.5" customHeight="1">
      <c r="A42" s="88">
        <v>2010601</v>
      </c>
      <c r="B42" s="89" t="s">
        <v>63</v>
      </c>
      <c r="C42" s="90">
        <v>3044.514352</v>
      </c>
      <c r="D42" s="90">
        <v>1298</v>
      </c>
      <c r="E42" s="183">
        <f t="shared" si="0"/>
        <v>134.55426440677968</v>
      </c>
    </row>
    <row r="43" spans="1:5" ht="16.5" customHeight="1">
      <c r="A43" s="88">
        <v>2010607</v>
      </c>
      <c r="B43" s="89" t="s">
        <v>88</v>
      </c>
      <c r="C43" s="90">
        <v>209</v>
      </c>
      <c r="D43" s="90">
        <v>90</v>
      </c>
      <c r="E43" s="183">
        <f t="shared" si="0"/>
        <v>132.22222222222223</v>
      </c>
    </row>
    <row r="44" spans="1:5" ht="16.5" customHeight="1">
      <c r="A44" s="88">
        <v>2010650</v>
      </c>
      <c r="B44" s="89" t="s">
        <v>76</v>
      </c>
      <c r="C44" s="90">
        <v>124.208</v>
      </c>
      <c r="D44" s="90">
        <v>0</v>
      </c>
      <c r="E44" s="183">
        <f t="shared" si="0"/>
        <v>0</v>
      </c>
    </row>
    <row r="45" spans="1:5" ht="16.5" customHeight="1">
      <c r="A45" s="88">
        <v>2010699</v>
      </c>
      <c r="B45" s="89" t="s">
        <v>89</v>
      </c>
      <c r="C45" s="90">
        <v>324.4</v>
      </c>
      <c r="D45" s="90">
        <v>219</v>
      </c>
      <c r="E45" s="183">
        <f t="shared" si="0"/>
        <v>48.127853881278526</v>
      </c>
    </row>
    <row r="46" spans="1:5" ht="16.5" customHeight="1">
      <c r="A46" s="85">
        <v>20107</v>
      </c>
      <c r="B46" s="86" t="s">
        <v>90</v>
      </c>
      <c r="C46" s="87">
        <v>5000</v>
      </c>
      <c r="D46" s="87">
        <v>7112</v>
      </c>
      <c r="E46" s="183">
        <f t="shared" si="0"/>
        <v>-29.696287964004497</v>
      </c>
    </row>
    <row r="47" spans="1:5" ht="16.5" customHeight="1">
      <c r="A47" s="88">
        <v>2010701</v>
      </c>
      <c r="B47" s="89" t="s">
        <v>63</v>
      </c>
      <c r="C47" s="90">
        <v>4000</v>
      </c>
      <c r="D47" s="90">
        <v>5499</v>
      </c>
      <c r="E47" s="183">
        <f t="shared" si="0"/>
        <v>-27.259501727586837</v>
      </c>
    </row>
    <row r="48" spans="1:5" ht="16.5" customHeight="1">
      <c r="A48" s="88">
        <v>2010706</v>
      </c>
      <c r="B48" s="89" t="s">
        <v>91</v>
      </c>
      <c r="C48" s="90">
        <v>0</v>
      </c>
      <c r="D48" s="90">
        <v>501</v>
      </c>
      <c r="E48" s="183">
        <f t="shared" si="0"/>
        <v>-100</v>
      </c>
    </row>
    <row r="49" spans="1:5" ht="16.5" customHeight="1">
      <c r="A49" s="88">
        <v>2010709</v>
      </c>
      <c r="B49" s="89" t="s">
        <v>88</v>
      </c>
      <c r="C49" s="90">
        <v>0</v>
      </c>
      <c r="D49" s="90">
        <v>88</v>
      </c>
      <c r="E49" s="183">
        <f t="shared" si="0"/>
        <v>-100</v>
      </c>
    </row>
    <row r="50" spans="1:5" ht="16.5" customHeight="1">
      <c r="A50" s="88">
        <v>2010799</v>
      </c>
      <c r="B50" s="89" t="s">
        <v>92</v>
      </c>
      <c r="C50" s="90">
        <v>1000</v>
      </c>
      <c r="D50" s="90">
        <v>1024</v>
      </c>
      <c r="E50" s="183">
        <f t="shared" si="0"/>
        <v>-2.34375</v>
      </c>
    </row>
    <row r="51" spans="1:5" ht="16.5" customHeight="1">
      <c r="A51" s="85">
        <v>20108</v>
      </c>
      <c r="B51" s="86" t="s">
        <v>93</v>
      </c>
      <c r="C51" s="87">
        <v>574.3641560000001</v>
      </c>
      <c r="D51" s="87">
        <v>588</v>
      </c>
      <c r="E51" s="183">
        <f t="shared" si="0"/>
        <v>-2.3190210884353633</v>
      </c>
    </row>
    <row r="52" spans="1:5" ht="16.5" customHeight="1">
      <c r="A52" s="88">
        <v>2010801</v>
      </c>
      <c r="B52" s="89" t="s">
        <v>63</v>
      </c>
      <c r="C52" s="90">
        <v>485.16415600000005</v>
      </c>
      <c r="D52" s="90">
        <v>492</v>
      </c>
      <c r="E52" s="183">
        <f t="shared" si="0"/>
        <v>-1.3893991869918523</v>
      </c>
    </row>
    <row r="53" spans="1:5" ht="16.5" customHeight="1">
      <c r="A53" s="88">
        <v>2010804</v>
      </c>
      <c r="B53" s="89" t="s">
        <v>94</v>
      </c>
      <c r="C53" s="90">
        <v>75</v>
      </c>
      <c r="D53" s="90">
        <v>92</v>
      </c>
      <c r="E53" s="183">
        <f t="shared" si="0"/>
        <v>-18.47826086956522</v>
      </c>
    </row>
    <row r="54" spans="1:5" ht="16.5" customHeight="1">
      <c r="A54" s="88">
        <v>2010806</v>
      </c>
      <c r="B54" s="89" t="s">
        <v>88</v>
      </c>
      <c r="C54" s="90">
        <v>10</v>
      </c>
      <c r="D54" s="90">
        <v>0</v>
      </c>
      <c r="E54" s="183">
        <f t="shared" si="0"/>
        <v>0</v>
      </c>
    </row>
    <row r="55" spans="1:5" ht="16.5" customHeight="1">
      <c r="A55" s="88">
        <v>2010899</v>
      </c>
      <c r="B55" s="89" t="s">
        <v>95</v>
      </c>
      <c r="C55" s="90">
        <v>4.2</v>
      </c>
      <c r="D55" s="90">
        <v>4</v>
      </c>
      <c r="E55" s="183">
        <f t="shared" si="0"/>
        <v>5</v>
      </c>
    </row>
    <row r="56" spans="1:5" ht="16.5" customHeight="1">
      <c r="A56" s="85">
        <v>20110</v>
      </c>
      <c r="B56" s="86" t="s">
        <v>96</v>
      </c>
      <c r="C56" s="87">
        <v>1844.371916</v>
      </c>
      <c r="D56" s="87">
        <v>2975</v>
      </c>
      <c r="E56" s="183">
        <f t="shared" si="0"/>
        <v>-38.00430534453781</v>
      </c>
    </row>
    <row r="57" spans="1:5" ht="16.5" customHeight="1">
      <c r="A57" s="88">
        <v>2011001</v>
      </c>
      <c r="B57" s="89" t="s">
        <v>63</v>
      </c>
      <c r="C57" s="90">
        <v>1315.961916</v>
      </c>
      <c r="D57" s="90">
        <v>2826</v>
      </c>
      <c r="E57" s="183">
        <f t="shared" si="0"/>
        <v>-53.43376093418259</v>
      </c>
    </row>
    <row r="58" spans="1:5" ht="16.5" customHeight="1">
      <c r="A58" s="88">
        <v>2011050</v>
      </c>
      <c r="B58" s="89" t="s">
        <v>76</v>
      </c>
      <c r="C58" s="90">
        <v>380.1</v>
      </c>
      <c r="D58" s="90">
        <v>0</v>
      </c>
      <c r="E58" s="183">
        <f t="shared" si="0"/>
        <v>0</v>
      </c>
    </row>
    <row r="59" spans="1:5" ht="16.5" customHeight="1">
      <c r="A59" s="88">
        <v>2011099</v>
      </c>
      <c r="B59" s="89" t="s">
        <v>98</v>
      </c>
      <c r="C59" s="90">
        <v>148.31</v>
      </c>
      <c r="D59" s="90">
        <v>149</v>
      </c>
      <c r="E59" s="183">
        <f t="shared" si="0"/>
        <v>-0.46308724832215375</v>
      </c>
    </row>
    <row r="60" spans="1:5" ht="16.5" customHeight="1">
      <c r="A60" s="85">
        <v>20111</v>
      </c>
      <c r="B60" s="86" t="s">
        <v>99</v>
      </c>
      <c r="C60" s="87">
        <v>2501.160644</v>
      </c>
      <c r="D60" s="87">
        <v>2404</v>
      </c>
      <c r="E60" s="183">
        <f t="shared" si="0"/>
        <v>4.0416241264559005</v>
      </c>
    </row>
    <row r="61" spans="1:5" ht="16.5" customHeight="1">
      <c r="A61" s="88">
        <v>2011101</v>
      </c>
      <c r="B61" s="89" t="s">
        <v>63</v>
      </c>
      <c r="C61" s="90">
        <v>2321.160644</v>
      </c>
      <c r="D61" s="90">
        <v>2241</v>
      </c>
      <c r="E61" s="183">
        <f t="shared" si="0"/>
        <v>3.5770033020972676</v>
      </c>
    </row>
    <row r="62" spans="1:5" ht="16.5" customHeight="1">
      <c r="A62" s="88">
        <v>2011199</v>
      </c>
      <c r="B62" s="89" t="s">
        <v>100</v>
      </c>
      <c r="C62" s="90">
        <v>180</v>
      </c>
      <c r="D62" s="90">
        <v>163</v>
      </c>
      <c r="E62" s="183">
        <f t="shared" si="0"/>
        <v>10.429447852760745</v>
      </c>
    </row>
    <row r="63" spans="1:5" ht="16.5" customHeight="1">
      <c r="A63" s="85">
        <v>20113</v>
      </c>
      <c r="B63" s="86" t="s">
        <v>101</v>
      </c>
      <c r="C63" s="87">
        <v>1305.47678</v>
      </c>
      <c r="D63" s="87">
        <v>1475</v>
      </c>
      <c r="E63" s="183">
        <f t="shared" si="0"/>
        <v>-11.493099661016942</v>
      </c>
    </row>
    <row r="64" spans="1:5" ht="16.5" customHeight="1">
      <c r="A64" s="88">
        <v>2011301</v>
      </c>
      <c r="B64" s="89" t="s">
        <v>63</v>
      </c>
      <c r="C64" s="90">
        <v>679.3876799999999</v>
      </c>
      <c r="D64" s="90">
        <v>712</v>
      </c>
      <c r="E64" s="183">
        <f t="shared" si="0"/>
        <v>-4.580382022471923</v>
      </c>
    </row>
    <row r="65" spans="1:5" ht="16.5" customHeight="1">
      <c r="A65" s="88">
        <v>2011350</v>
      </c>
      <c r="B65" s="89" t="s">
        <v>76</v>
      </c>
      <c r="C65" s="90">
        <v>587.8891</v>
      </c>
      <c r="D65" s="90">
        <v>666</v>
      </c>
      <c r="E65" s="183">
        <f t="shared" si="0"/>
        <v>-11.728363363363371</v>
      </c>
    </row>
    <row r="66" spans="1:5" ht="16.5" customHeight="1">
      <c r="A66" s="88">
        <v>2011399</v>
      </c>
      <c r="B66" s="89" t="s">
        <v>102</v>
      </c>
      <c r="C66" s="90">
        <v>38.2</v>
      </c>
      <c r="D66" s="90">
        <v>97</v>
      </c>
      <c r="E66" s="183">
        <f t="shared" si="0"/>
        <v>-60.618556701030926</v>
      </c>
    </row>
    <row r="67" spans="1:5" ht="16.5" customHeight="1">
      <c r="A67" s="85">
        <v>20114</v>
      </c>
      <c r="B67" s="86" t="s">
        <v>103</v>
      </c>
      <c r="C67" s="87">
        <v>95.3895</v>
      </c>
      <c r="D67" s="87">
        <v>69</v>
      </c>
      <c r="E67" s="183">
        <f t="shared" si="0"/>
        <v>38.245652173913044</v>
      </c>
    </row>
    <row r="68" spans="1:5" ht="16.5" customHeight="1">
      <c r="A68" s="88">
        <v>2011450</v>
      </c>
      <c r="B68" s="89" t="s">
        <v>76</v>
      </c>
      <c r="C68" s="90">
        <v>95.3895</v>
      </c>
      <c r="D68" s="90">
        <v>69</v>
      </c>
      <c r="E68" s="183">
        <f t="shared" si="0"/>
        <v>38.245652173913044</v>
      </c>
    </row>
    <row r="69" spans="1:5" ht="16.5" customHeight="1">
      <c r="A69" s="85">
        <v>20123</v>
      </c>
      <c r="B69" s="86" t="s">
        <v>108</v>
      </c>
      <c r="C69" s="87">
        <v>20</v>
      </c>
      <c r="D69" s="87">
        <v>9</v>
      </c>
      <c r="E69" s="183">
        <f aca="true" t="shared" si="1" ref="E69:E132">_xlfn.IFERROR(C69/D69*100-100,0)</f>
        <v>122.22222222222223</v>
      </c>
    </row>
    <row r="70" spans="1:5" ht="16.5" customHeight="1">
      <c r="A70" s="88">
        <v>2012304</v>
      </c>
      <c r="B70" s="89" t="s">
        <v>777</v>
      </c>
      <c r="C70" s="90">
        <v>20</v>
      </c>
      <c r="D70" s="90">
        <v>0</v>
      </c>
      <c r="E70" s="183">
        <f t="shared" si="1"/>
        <v>0</v>
      </c>
    </row>
    <row r="71" spans="1:5" ht="16.5" customHeight="1">
      <c r="A71" s="88">
        <v>2012399</v>
      </c>
      <c r="B71" s="89" t="s">
        <v>109</v>
      </c>
      <c r="C71" s="90">
        <v>0</v>
      </c>
      <c r="D71" s="90">
        <v>9</v>
      </c>
      <c r="E71" s="183">
        <f t="shared" si="1"/>
        <v>-100</v>
      </c>
    </row>
    <row r="72" spans="1:5" ht="16.5" customHeight="1">
      <c r="A72" s="85">
        <v>20125</v>
      </c>
      <c r="B72" s="86" t="s">
        <v>778</v>
      </c>
      <c r="C72" s="87">
        <v>155.625032</v>
      </c>
      <c r="D72" s="87">
        <v>395</v>
      </c>
      <c r="E72" s="183">
        <f t="shared" si="1"/>
        <v>-60.601257721518984</v>
      </c>
    </row>
    <row r="73" spans="1:5" ht="16.5" customHeight="1">
      <c r="A73" s="88">
        <v>2012501</v>
      </c>
      <c r="B73" s="89" t="s">
        <v>63</v>
      </c>
      <c r="C73" s="90">
        <v>119.625032</v>
      </c>
      <c r="D73" s="90">
        <v>365</v>
      </c>
      <c r="E73" s="183">
        <f t="shared" si="1"/>
        <v>-67.22601863013699</v>
      </c>
    </row>
    <row r="74" spans="1:5" ht="16.5" customHeight="1">
      <c r="A74" s="88">
        <v>2012505</v>
      </c>
      <c r="B74" s="89" t="s">
        <v>113</v>
      </c>
      <c r="C74" s="90">
        <v>36</v>
      </c>
      <c r="D74" s="90">
        <v>30</v>
      </c>
      <c r="E74" s="183">
        <f t="shared" si="1"/>
        <v>20</v>
      </c>
    </row>
    <row r="75" spans="1:5" ht="16.5" customHeight="1">
      <c r="A75" s="85">
        <v>20126</v>
      </c>
      <c r="B75" s="86" t="s">
        <v>115</v>
      </c>
      <c r="C75" s="87">
        <v>685.124136</v>
      </c>
      <c r="D75" s="87">
        <v>564</v>
      </c>
      <c r="E75" s="183">
        <f t="shared" si="1"/>
        <v>21.475910638297876</v>
      </c>
    </row>
    <row r="76" spans="1:5" ht="16.5" customHeight="1">
      <c r="A76" s="88">
        <v>2012601</v>
      </c>
      <c r="B76" s="89" t="s">
        <v>63</v>
      </c>
      <c r="C76" s="90">
        <v>317.98413600000003</v>
      </c>
      <c r="D76" s="90">
        <v>284</v>
      </c>
      <c r="E76" s="183">
        <f t="shared" si="1"/>
        <v>11.966245070422545</v>
      </c>
    </row>
    <row r="77" spans="1:5" ht="16.5" customHeight="1">
      <c r="A77" s="88">
        <v>2012604</v>
      </c>
      <c r="B77" s="89" t="s">
        <v>116</v>
      </c>
      <c r="C77" s="90">
        <v>367.14</v>
      </c>
      <c r="D77" s="90">
        <v>262</v>
      </c>
      <c r="E77" s="183">
        <f t="shared" si="1"/>
        <v>40.12977099236642</v>
      </c>
    </row>
    <row r="78" spans="1:5" ht="16.5" customHeight="1">
      <c r="A78" s="88">
        <v>2012699</v>
      </c>
      <c r="B78" s="89" t="s">
        <v>117</v>
      </c>
      <c r="C78" s="90">
        <v>0</v>
      </c>
      <c r="D78" s="90">
        <v>18</v>
      </c>
      <c r="E78" s="183">
        <f t="shared" si="1"/>
        <v>-100</v>
      </c>
    </row>
    <row r="79" spans="1:5" ht="16.5" customHeight="1">
      <c r="A79" s="85">
        <v>20128</v>
      </c>
      <c r="B79" s="86" t="s">
        <v>118</v>
      </c>
      <c r="C79" s="87">
        <v>130.665248</v>
      </c>
      <c r="D79" s="87">
        <v>110</v>
      </c>
      <c r="E79" s="183">
        <f t="shared" si="1"/>
        <v>18.78658909090909</v>
      </c>
    </row>
    <row r="80" spans="1:5" ht="16.5" customHeight="1">
      <c r="A80" s="88">
        <v>2012801</v>
      </c>
      <c r="B80" s="89" t="s">
        <v>63</v>
      </c>
      <c r="C80" s="90">
        <v>119.66524799999999</v>
      </c>
      <c r="D80" s="90">
        <v>104</v>
      </c>
      <c r="E80" s="183">
        <f t="shared" si="1"/>
        <v>15.062738461538444</v>
      </c>
    </row>
    <row r="81" spans="1:5" ht="16.5" customHeight="1">
      <c r="A81" s="88">
        <v>2012899</v>
      </c>
      <c r="B81" s="89" t="s">
        <v>119</v>
      </c>
      <c r="C81" s="90">
        <v>11</v>
      </c>
      <c r="D81" s="90">
        <v>6</v>
      </c>
      <c r="E81" s="183">
        <f t="shared" si="1"/>
        <v>83.33333333333331</v>
      </c>
    </row>
    <row r="82" spans="1:5" ht="16.5" customHeight="1">
      <c r="A82" s="85">
        <v>20129</v>
      </c>
      <c r="B82" s="86" t="s">
        <v>120</v>
      </c>
      <c r="C82" s="87">
        <v>1240.737152</v>
      </c>
      <c r="D82" s="87">
        <v>999</v>
      </c>
      <c r="E82" s="183">
        <f t="shared" si="1"/>
        <v>24.197913113113103</v>
      </c>
    </row>
    <row r="83" spans="1:5" ht="16.5" customHeight="1">
      <c r="A83" s="88">
        <v>2012901</v>
      </c>
      <c r="B83" s="89" t="s">
        <v>63</v>
      </c>
      <c r="C83" s="90">
        <v>750.418324</v>
      </c>
      <c r="D83" s="90">
        <v>778</v>
      </c>
      <c r="E83" s="183">
        <f t="shared" si="1"/>
        <v>-3.5452025706941015</v>
      </c>
    </row>
    <row r="84" spans="1:5" ht="16.5" customHeight="1">
      <c r="A84" s="88">
        <v>2012950</v>
      </c>
      <c r="B84" s="89" t="s">
        <v>76</v>
      </c>
      <c r="C84" s="90">
        <v>137.210828</v>
      </c>
      <c r="D84" s="90">
        <v>0</v>
      </c>
      <c r="E84" s="183">
        <f t="shared" si="1"/>
        <v>0</v>
      </c>
    </row>
    <row r="85" spans="1:5" ht="16.5" customHeight="1">
      <c r="A85" s="88">
        <v>2012999</v>
      </c>
      <c r="B85" s="89" t="s">
        <v>121</v>
      </c>
      <c r="C85" s="90">
        <v>353.108</v>
      </c>
      <c r="D85" s="90">
        <v>221</v>
      </c>
      <c r="E85" s="183">
        <f t="shared" si="1"/>
        <v>59.77737556561087</v>
      </c>
    </row>
    <row r="86" spans="1:5" ht="16.5" customHeight="1">
      <c r="A86" s="85">
        <v>20131</v>
      </c>
      <c r="B86" s="86" t="s">
        <v>122</v>
      </c>
      <c r="C86" s="87">
        <v>6120.311839</v>
      </c>
      <c r="D86" s="87">
        <v>5808</v>
      </c>
      <c r="E86" s="183">
        <f t="shared" si="1"/>
        <v>5.377269955234155</v>
      </c>
    </row>
    <row r="87" spans="1:5" ht="16.5" customHeight="1">
      <c r="A87" s="88">
        <v>2013101</v>
      </c>
      <c r="B87" s="89" t="s">
        <v>63</v>
      </c>
      <c r="C87" s="90">
        <v>4532.017332</v>
      </c>
      <c r="D87" s="90">
        <v>4502</v>
      </c>
      <c r="E87" s="183">
        <f t="shared" si="1"/>
        <v>0.6667554864504837</v>
      </c>
    </row>
    <row r="88" spans="1:5" ht="16.5" customHeight="1">
      <c r="A88" s="88">
        <v>2013102</v>
      </c>
      <c r="B88" s="89" t="s">
        <v>73</v>
      </c>
      <c r="C88" s="90">
        <v>74.82</v>
      </c>
      <c r="D88" s="90">
        <v>218</v>
      </c>
      <c r="E88" s="183">
        <f t="shared" si="1"/>
        <v>-65.67889908256882</v>
      </c>
    </row>
    <row r="89" spans="1:5" ht="16.5" customHeight="1">
      <c r="A89" s="88">
        <v>2013105</v>
      </c>
      <c r="B89" s="89" t="s">
        <v>123</v>
      </c>
      <c r="C89" s="90">
        <v>0</v>
      </c>
      <c r="D89" s="90">
        <v>1</v>
      </c>
      <c r="E89" s="183">
        <f t="shared" si="1"/>
        <v>-100</v>
      </c>
    </row>
    <row r="90" spans="1:5" ht="16.5" customHeight="1">
      <c r="A90" s="88">
        <v>2013150</v>
      </c>
      <c r="B90" s="89" t="s">
        <v>76</v>
      </c>
      <c r="C90" s="90">
        <v>252.43050700000003</v>
      </c>
      <c r="D90" s="90">
        <v>216</v>
      </c>
      <c r="E90" s="183">
        <f t="shared" si="1"/>
        <v>16.86597546296298</v>
      </c>
    </row>
    <row r="91" spans="1:5" ht="16.5" customHeight="1">
      <c r="A91" s="88">
        <v>2013199</v>
      </c>
      <c r="B91" s="89" t="s">
        <v>124</v>
      </c>
      <c r="C91" s="90">
        <v>1261.044</v>
      </c>
      <c r="D91" s="90">
        <v>871</v>
      </c>
      <c r="E91" s="183">
        <f t="shared" si="1"/>
        <v>44.781171067738256</v>
      </c>
    </row>
    <row r="92" spans="1:5" ht="16.5" customHeight="1">
      <c r="A92" s="85">
        <v>20132</v>
      </c>
      <c r="B92" s="86" t="s">
        <v>125</v>
      </c>
      <c r="C92" s="87">
        <v>1672.831312</v>
      </c>
      <c r="D92" s="87">
        <v>2177</v>
      </c>
      <c r="E92" s="183">
        <f t="shared" si="1"/>
        <v>-23.158874046853455</v>
      </c>
    </row>
    <row r="93" spans="1:5" ht="16.5" customHeight="1">
      <c r="A93" s="88">
        <v>2013201</v>
      </c>
      <c r="B93" s="89" t="s">
        <v>63</v>
      </c>
      <c r="C93" s="90">
        <v>763.431312</v>
      </c>
      <c r="D93" s="90">
        <v>821</v>
      </c>
      <c r="E93" s="183">
        <f t="shared" si="1"/>
        <v>-7.012020462850174</v>
      </c>
    </row>
    <row r="94" spans="1:5" ht="16.5" customHeight="1">
      <c r="A94" s="88">
        <v>2013204</v>
      </c>
      <c r="B94" s="89" t="s">
        <v>779</v>
      </c>
      <c r="C94" s="90">
        <v>36</v>
      </c>
      <c r="D94" s="90">
        <v>34</v>
      </c>
      <c r="E94" s="183">
        <f t="shared" si="1"/>
        <v>5.882352941176478</v>
      </c>
    </row>
    <row r="95" spans="1:5" ht="16.5" customHeight="1">
      <c r="A95" s="88">
        <v>2013299</v>
      </c>
      <c r="B95" s="89" t="s">
        <v>126</v>
      </c>
      <c r="C95" s="90">
        <v>873.4</v>
      </c>
      <c r="D95" s="90">
        <v>1322</v>
      </c>
      <c r="E95" s="183">
        <f t="shared" si="1"/>
        <v>-33.933434190620275</v>
      </c>
    </row>
    <row r="96" spans="1:5" ht="16.5" customHeight="1">
      <c r="A96" s="85">
        <v>20133</v>
      </c>
      <c r="B96" s="86" t="s">
        <v>127</v>
      </c>
      <c r="C96" s="87">
        <v>2294.196519</v>
      </c>
      <c r="D96" s="87">
        <v>1742</v>
      </c>
      <c r="E96" s="183">
        <f t="shared" si="1"/>
        <v>31.698996498277864</v>
      </c>
    </row>
    <row r="97" spans="1:5" ht="16.5" customHeight="1">
      <c r="A97" s="88">
        <v>2013301</v>
      </c>
      <c r="B97" s="89" t="s">
        <v>63</v>
      </c>
      <c r="C97" s="90">
        <v>852.5965190000002</v>
      </c>
      <c r="D97" s="90">
        <v>837</v>
      </c>
      <c r="E97" s="183">
        <f t="shared" si="1"/>
        <v>1.8633833930705066</v>
      </c>
    </row>
    <row r="98" spans="1:5" ht="16.5" customHeight="1">
      <c r="A98" s="88">
        <v>2013399</v>
      </c>
      <c r="B98" s="89" t="s">
        <v>128</v>
      </c>
      <c r="C98" s="90">
        <v>1441.6</v>
      </c>
      <c r="D98" s="90">
        <v>905</v>
      </c>
      <c r="E98" s="183">
        <f t="shared" si="1"/>
        <v>59.292817679558</v>
      </c>
    </row>
    <row r="99" spans="1:5" ht="16.5" customHeight="1">
      <c r="A99" s="85">
        <v>20134</v>
      </c>
      <c r="B99" s="86" t="s">
        <v>129</v>
      </c>
      <c r="C99" s="87">
        <v>1205.38247</v>
      </c>
      <c r="D99" s="87">
        <v>944</v>
      </c>
      <c r="E99" s="183">
        <f t="shared" si="1"/>
        <v>27.688820974576274</v>
      </c>
    </row>
    <row r="100" spans="1:5" ht="16.5" customHeight="1">
      <c r="A100" s="88">
        <v>2013401</v>
      </c>
      <c r="B100" s="89" t="s">
        <v>63</v>
      </c>
      <c r="C100" s="90">
        <v>909.7824700000001</v>
      </c>
      <c r="D100" s="90">
        <v>371</v>
      </c>
      <c r="E100" s="183">
        <f t="shared" si="1"/>
        <v>145.22438544474397</v>
      </c>
    </row>
    <row r="101" spans="1:5" ht="16.5" customHeight="1">
      <c r="A101" s="88">
        <v>2013404</v>
      </c>
      <c r="B101" s="89" t="s">
        <v>110</v>
      </c>
      <c r="C101" s="90">
        <v>80</v>
      </c>
      <c r="D101" s="90">
        <v>370</v>
      </c>
      <c r="E101" s="183">
        <f t="shared" si="1"/>
        <v>-78.37837837837839</v>
      </c>
    </row>
    <row r="102" spans="1:5" ht="16.5" customHeight="1">
      <c r="A102" s="88">
        <v>2013405</v>
      </c>
      <c r="B102" s="89" t="s">
        <v>114</v>
      </c>
      <c r="C102" s="90">
        <v>93.4</v>
      </c>
      <c r="D102" s="90">
        <v>75</v>
      </c>
      <c r="E102" s="183">
        <f t="shared" si="1"/>
        <v>24.533333333333346</v>
      </c>
    </row>
    <row r="103" spans="1:5" ht="16.5" customHeight="1">
      <c r="A103" s="88">
        <v>2013499</v>
      </c>
      <c r="B103" s="89" t="s">
        <v>130</v>
      </c>
      <c r="C103" s="90">
        <v>122.2</v>
      </c>
      <c r="D103" s="90">
        <v>128</v>
      </c>
      <c r="E103" s="183">
        <f t="shared" si="1"/>
        <v>-4.53125</v>
      </c>
    </row>
    <row r="104" spans="1:5" ht="16.5" customHeight="1">
      <c r="A104" s="85">
        <v>20136</v>
      </c>
      <c r="B104" s="86" t="s">
        <v>131</v>
      </c>
      <c r="C104" s="87">
        <v>3333.039381</v>
      </c>
      <c r="D104" s="87">
        <v>2734</v>
      </c>
      <c r="E104" s="183">
        <f t="shared" si="1"/>
        <v>21.91073083394295</v>
      </c>
    </row>
    <row r="105" spans="1:5" ht="16.5" customHeight="1">
      <c r="A105" s="88">
        <v>2013601</v>
      </c>
      <c r="B105" s="89" t="s">
        <v>63</v>
      </c>
      <c r="C105" s="90">
        <v>1690.6713810000003</v>
      </c>
      <c r="D105" s="90">
        <v>1695</v>
      </c>
      <c r="E105" s="183">
        <f t="shared" si="1"/>
        <v>-0.2553757522123732</v>
      </c>
    </row>
    <row r="106" spans="1:5" ht="16.5" customHeight="1">
      <c r="A106" s="88">
        <v>2013699</v>
      </c>
      <c r="B106" s="89" t="s">
        <v>131</v>
      </c>
      <c r="C106" s="90">
        <v>1642.368</v>
      </c>
      <c r="D106" s="90">
        <v>1039</v>
      </c>
      <c r="E106" s="183">
        <f t="shared" si="1"/>
        <v>58.07199230028874</v>
      </c>
    </row>
    <row r="107" spans="1:5" ht="16.5" customHeight="1">
      <c r="A107" s="85">
        <v>20138</v>
      </c>
      <c r="B107" s="86" t="s">
        <v>780</v>
      </c>
      <c r="C107" s="87">
        <v>8345.181559999999</v>
      </c>
      <c r="D107" s="87">
        <v>7732</v>
      </c>
      <c r="E107" s="183">
        <f t="shared" si="1"/>
        <v>7.930439213657522</v>
      </c>
    </row>
    <row r="108" spans="1:5" ht="16.5" customHeight="1">
      <c r="A108" s="88">
        <v>2013801</v>
      </c>
      <c r="B108" s="89" t="s">
        <v>63</v>
      </c>
      <c r="C108" s="90">
        <v>4058.7523599999995</v>
      </c>
      <c r="D108" s="90">
        <v>5069</v>
      </c>
      <c r="E108" s="183">
        <f t="shared" si="1"/>
        <v>-19.929919905306775</v>
      </c>
    </row>
    <row r="109" spans="1:5" ht="16.5" customHeight="1">
      <c r="A109" s="88">
        <v>2013850</v>
      </c>
      <c r="B109" s="89" t="s">
        <v>76</v>
      </c>
      <c r="C109" s="90">
        <v>2250.885</v>
      </c>
      <c r="D109" s="90">
        <v>976</v>
      </c>
      <c r="E109" s="183">
        <f t="shared" si="1"/>
        <v>130.62346311475412</v>
      </c>
    </row>
    <row r="110" spans="1:5" ht="16.5" customHeight="1">
      <c r="A110" s="88">
        <v>2013899</v>
      </c>
      <c r="B110" s="89" t="s">
        <v>781</v>
      </c>
      <c r="C110" s="90">
        <v>2035.5442</v>
      </c>
      <c r="D110" s="90">
        <v>1687</v>
      </c>
      <c r="E110" s="183">
        <f t="shared" si="1"/>
        <v>20.66059276822763</v>
      </c>
    </row>
    <row r="111" spans="1:5" ht="16.5" customHeight="1">
      <c r="A111" s="85">
        <v>20199</v>
      </c>
      <c r="B111" s="86" t="s">
        <v>132</v>
      </c>
      <c r="C111" s="87">
        <v>1841.6979199999998</v>
      </c>
      <c r="D111" s="87">
        <v>1199</v>
      </c>
      <c r="E111" s="183">
        <f t="shared" si="1"/>
        <v>53.6028290241868</v>
      </c>
    </row>
    <row r="112" spans="1:5" ht="16.5" customHeight="1">
      <c r="A112" s="88">
        <v>2019901</v>
      </c>
      <c r="B112" s="89" t="s">
        <v>133</v>
      </c>
      <c r="C112" s="90">
        <v>0</v>
      </c>
      <c r="D112" s="90">
        <v>4</v>
      </c>
      <c r="E112" s="183">
        <f t="shared" si="1"/>
        <v>-100</v>
      </c>
    </row>
    <row r="113" spans="1:5" ht="16.5" customHeight="1">
      <c r="A113" s="88">
        <v>2019999</v>
      </c>
      <c r="B113" s="89" t="s">
        <v>132</v>
      </c>
      <c r="C113" s="90">
        <v>1841.6979199999998</v>
      </c>
      <c r="D113" s="90">
        <v>1195</v>
      </c>
      <c r="E113" s="183">
        <f t="shared" si="1"/>
        <v>54.11698075313808</v>
      </c>
    </row>
    <row r="114" spans="1:5" ht="16.5" customHeight="1">
      <c r="A114" s="85">
        <v>203</v>
      </c>
      <c r="B114" s="86" t="s">
        <v>134</v>
      </c>
      <c r="C114" s="87">
        <v>549.26</v>
      </c>
      <c r="D114" s="87">
        <v>407</v>
      </c>
      <c r="E114" s="183">
        <f t="shared" si="1"/>
        <v>34.95331695331697</v>
      </c>
    </row>
    <row r="115" spans="1:5" ht="16.5" customHeight="1">
      <c r="A115" s="85">
        <v>20306</v>
      </c>
      <c r="B115" s="86" t="s">
        <v>135</v>
      </c>
      <c r="C115" s="87">
        <v>549.26</v>
      </c>
      <c r="D115" s="87">
        <v>407</v>
      </c>
      <c r="E115" s="183">
        <f t="shared" si="1"/>
        <v>34.95331695331697</v>
      </c>
    </row>
    <row r="116" spans="1:5" ht="16.5" customHeight="1">
      <c r="A116" s="88">
        <v>2030601</v>
      </c>
      <c r="B116" s="89" t="s">
        <v>136</v>
      </c>
      <c r="C116" s="90">
        <v>90</v>
      </c>
      <c r="D116" s="90">
        <v>90</v>
      </c>
      <c r="E116" s="183">
        <f t="shared" si="1"/>
        <v>0</v>
      </c>
    </row>
    <row r="117" spans="1:5" ht="16.5" customHeight="1">
      <c r="A117" s="88">
        <v>2030603</v>
      </c>
      <c r="B117" s="89" t="s">
        <v>782</v>
      </c>
      <c r="C117" s="90">
        <v>138.2</v>
      </c>
      <c r="D117" s="90">
        <v>0</v>
      </c>
      <c r="E117" s="183">
        <f t="shared" si="1"/>
        <v>0</v>
      </c>
    </row>
    <row r="118" spans="1:5" ht="16.5" customHeight="1">
      <c r="A118" s="88">
        <v>2030605</v>
      </c>
      <c r="B118" s="89" t="s">
        <v>137</v>
      </c>
      <c r="C118" s="90">
        <v>10</v>
      </c>
      <c r="D118" s="90">
        <v>8</v>
      </c>
      <c r="E118" s="183">
        <f t="shared" si="1"/>
        <v>25</v>
      </c>
    </row>
    <row r="119" spans="1:5" ht="16.5" customHeight="1">
      <c r="A119" s="88">
        <v>2030606</v>
      </c>
      <c r="B119" s="89" t="s">
        <v>138</v>
      </c>
      <c r="C119" s="90">
        <v>122.06</v>
      </c>
      <c r="D119" s="90">
        <v>120</v>
      </c>
      <c r="E119" s="183">
        <f t="shared" si="1"/>
        <v>1.7166666666666828</v>
      </c>
    </row>
    <row r="120" spans="1:5" ht="16.5" customHeight="1">
      <c r="A120" s="88">
        <v>2030607</v>
      </c>
      <c r="B120" s="89" t="s">
        <v>139</v>
      </c>
      <c r="C120" s="90">
        <v>189</v>
      </c>
      <c r="D120" s="90">
        <v>189</v>
      </c>
      <c r="E120" s="183">
        <f t="shared" si="1"/>
        <v>0</v>
      </c>
    </row>
    <row r="121" spans="1:5" ht="16.5" customHeight="1">
      <c r="A121" s="85">
        <v>204</v>
      </c>
      <c r="B121" s="86" t="s">
        <v>141</v>
      </c>
      <c r="C121" s="87">
        <v>48580.958099999996</v>
      </c>
      <c r="D121" s="87">
        <v>45431</v>
      </c>
      <c r="E121" s="183">
        <f t="shared" si="1"/>
        <v>6.933499372675044</v>
      </c>
    </row>
    <row r="122" spans="1:5" ht="16.5" customHeight="1">
      <c r="A122" s="85">
        <v>20401</v>
      </c>
      <c r="B122" s="86" t="s">
        <v>783</v>
      </c>
      <c r="C122" s="87">
        <v>60</v>
      </c>
      <c r="D122" s="87">
        <v>60</v>
      </c>
      <c r="E122" s="183">
        <f t="shared" si="1"/>
        <v>0</v>
      </c>
    </row>
    <row r="123" spans="1:5" ht="16.5" customHeight="1">
      <c r="A123" s="88">
        <v>2040101</v>
      </c>
      <c r="B123" s="89" t="s">
        <v>783</v>
      </c>
      <c r="C123" s="90">
        <v>60</v>
      </c>
      <c r="D123" s="90">
        <v>60</v>
      </c>
      <c r="E123" s="183">
        <f t="shared" si="1"/>
        <v>0</v>
      </c>
    </row>
    <row r="124" spans="1:5" ht="16.5" customHeight="1">
      <c r="A124" s="85">
        <v>20402</v>
      </c>
      <c r="B124" s="86" t="s">
        <v>145</v>
      </c>
      <c r="C124" s="87">
        <v>36674.055651999995</v>
      </c>
      <c r="D124" s="87">
        <v>34088</v>
      </c>
      <c r="E124" s="183">
        <f t="shared" si="1"/>
        <v>7.58641061957286</v>
      </c>
    </row>
    <row r="125" spans="1:5" ht="16.5" customHeight="1">
      <c r="A125" s="88">
        <v>2040201</v>
      </c>
      <c r="B125" s="89" t="s">
        <v>63</v>
      </c>
      <c r="C125" s="90">
        <v>23903.255652</v>
      </c>
      <c r="D125" s="90">
        <v>21731</v>
      </c>
      <c r="E125" s="183">
        <f t="shared" si="1"/>
        <v>9.996114546040218</v>
      </c>
    </row>
    <row r="126" spans="1:5" ht="16.5" customHeight="1">
      <c r="A126" s="88">
        <v>2040202</v>
      </c>
      <c r="B126" s="89" t="s">
        <v>73</v>
      </c>
      <c r="C126" s="90">
        <v>1223.4</v>
      </c>
      <c r="D126" s="90">
        <v>597</v>
      </c>
      <c r="E126" s="183">
        <f t="shared" si="1"/>
        <v>104.9246231155779</v>
      </c>
    </row>
    <row r="127" spans="1:5" ht="16.5" customHeight="1">
      <c r="A127" s="88">
        <v>2040212</v>
      </c>
      <c r="B127" s="89" t="s">
        <v>149</v>
      </c>
      <c r="C127" s="90">
        <v>0</v>
      </c>
      <c r="D127" s="90">
        <v>2423</v>
      </c>
      <c r="E127" s="183">
        <f t="shared" si="1"/>
        <v>-100</v>
      </c>
    </row>
    <row r="128" spans="1:5" ht="16.5" customHeight="1">
      <c r="A128" s="88">
        <v>2040219</v>
      </c>
      <c r="B128" s="89" t="s">
        <v>88</v>
      </c>
      <c r="C128" s="90">
        <v>433</v>
      </c>
      <c r="D128" s="90">
        <v>353</v>
      </c>
      <c r="E128" s="183">
        <f t="shared" si="1"/>
        <v>22.662889518413593</v>
      </c>
    </row>
    <row r="129" spans="1:5" ht="16.5" customHeight="1">
      <c r="A129" s="88">
        <v>2040220</v>
      </c>
      <c r="B129" s="89" t="s">
        <v>784</v>
      </c>
      <c r="C129" s="90">
        <v>9163.4</v>
      </c>
      <c r="D129" s="90">
        <v>7601</v>
      </c>
      <c r="E129" s="183">
        <f t="shared" si="1"/>
        <v>20.555190106564922</v>
      </c>
    </row>
    <row r="130" spans="1:5" ht="16.5" customHeight="1">
      <c r="A130" s="88">
        <v>2040221</v>
      </c>
      <c r="B130" s="89" t="s">
        <v>785</v>
      </c>
      <c r="C130" s="90">
        <v>170</v>
      </c>
      <c r="D130" s="90">
        <v>0</v>
      </c>
      <c r="E130" s="183">
        <f t="shared" si="1"/>
        <v>0</v>
      </c>
    </row>
    <row r="131" spans="1:5" ht="16.5" customHeight="1">
      <c r="A131" s="88">
        <v>2040299</v>
      </c>
      <c r="B131" s="89" t="s">
        <v>153</v>
      </c>
      <c r="C131" s="90">
        <v>1781</v>
      </c>
      <c r="D131" s="90">
        <v>1383</v>
      </c>
      <c r="E131" s="183">
        <f t="shared" si="1"/>
        <v>28.778018799710793</v>
      </c>
    </row>
    <row r="132" spans="1:5" ht="16.5" customHeight="1">
      <c r="A132" s="85">
        <v>20404</v>
      </c>
      <c r="B132" s="86" t="s">
        <v>154</v>
      </c>
      <c r="C132" s="87">
        <v>2940.304596</v>
      </c>
      <c r="D132" s="87">
        <v>2604</v>
      </c>
      <c r="E132" s="183">
        <f t="shared" si="1"/>
        <v>12.914923041474651</v>
      </c>
    </row>
    <row r="133" spans="1:5" ht="16.5" customHeight="1">
      <c r="A133" s="88">
        <v>2040401</v>
      </c>
      <c r="B133" s="89" t="s">
        <v>63</v>
      </c>
      <c r="C133" s="90">
        <v>2315.9045960000003</v>
      </c>
      <c r="D133" s="90">
        <v>2212</v>
      </c>
      <c r="E133" s="183">
        <f aca="true" t="shared" si="2" ref="E133:E196">_xlfn.IFERROR(C133/D133*100-100,0)</f>
        <v>4.697314466546132</v>
      </c>
    </row>
    <row r="134" spans="1:5" ht="16.5" customHeight="1">
      <c r="A134" s="88">
        <v>2040410</v>
      </c>
      <c r="B134" s="89" t="s">
        <v>786</v>
      </c>
      <c r="C134" s="90">
        <v>90</v>
      </c>
      <c r="D134" s="90">
        <v>45</v>
      </c>
      <c r="E134" s="183">
        <f t="shared" si="2"/>
        <v>100</v>
      </c>
    </row>
    <row r="135" spans="1:5" ht="16.5" customHeight="1">
      <c r="A135" s="88">
        <v>2040499</v>
      </c>
      <c r="B135" s="89" t="s">
        <v>157</v>
      </c>
      <c r="C135" s="90">
        <v>534.4</v>
      </c>
      <c r="D135" s="90">
        <v>347</v>
      </c>
      <c r="E135" s="183">
        <f t="shared" si="2"/>
        <v>54.005763688760794</v>
      </c>
    </row>
    <row r="136" spans="1:5" ht="16.5" customHeight="1">
      <c r="A136" s="85">
        <v>20405</v>
      </c>
      <c r="B136" s="86" t="s">
        <v>158</v>
      </c>
      <c r="C136" s="87">
        <v>5701.491964</v>
      </c>
      <c r="D136" s="87">
        <v>5464</v>
      </c>
      <c r="E136" s="183">
        <f t="shared" si="2"/>
        <v>4.346485431917998</v>
      </c>
    </row>
    <row r="137" spans="1:5" ht="16.5" customHeight="1">
      <c r="A137" s="88">
        <v>2040501</v>
      </c>
      <c r="B137" s="89" t="s">
        <v>63</v>
      </c>
      <c r="C137" s="90">
        <v>4085.191964</v>
      </c>
      <c r="D137" s="90">
        <v>3888</v>
      </c>
      <c r="E137" s="183">
        <f t="shared" si="2"/>
        <v>5.071809773662551</v>
      </c>
    </row>
    <row r="138" spans="1:5" ht="16.5" customHeight="1">
      <c r="A138" s="88">
        <v>2040502</v>
      </c>
      <c r="B138" s="89" t="s">
        <v>73</v>
      </c>
      <c r="C138" s="90">
        <v>130</v>
      </c>
      <c r="D138" s="90">
        <v>125</v>
      </c>
      <c r="E138" s="183">
        <f t="shared" si="2"/>
        <v>4</v>
      </c>
    </row>
    <row r="139" spans="1:5" ht="16.5" customHeight="1">
      <c r="A139" s="88">
        <v>2040504</v>
      </c>
      <c r="B139" s="89" t="s">
        <v>159</v>
      </c>
      <c r="C139" s="90">
        <v>408</v>
      </c>
      <c r="D139" s="90">
        <v>247</v>
      </c>
      <c r="E139" s="183">
        <f t="shared" si="2"/>
        <v>65.1821862348178</v>
      </c>
    </row>
    <row r="140" spans="1:5" ht="16.5" customHeight="1">
      <c r="A140" s="88">
        <v>2040505</v>
      </c>
      <c r="B140" s="89" t="s">
        <v>160</v>
      </c>
      <c r="C140" s="90">
        <v>30</v>
      </c>
      <c r="D140" s="90">
        <v>230</v>
      </c>
      <c r="E140" s="183">
        <f t="shared" si="2"/>
        <v>-86.95652173913044</v>
      </c>
    </row>
    <row r="141" spans="1:5" ht="16.5" customHeight="1">
      <c r="A141" s="88">
        <v>2040506</v>
      </c>
      <c r="B141" s="184" t="s">
        <v>787</v>
      </c>
      <c r="C141" s="90">
        <v>259</v>
      </c>
      <c r="D141" s="90">
        <v>135</v>
      </c>
      <c r="E141" s="183">
        <f t="shared" si="2"/>
        <v>91.85185185185185</v>
      </c>
    </row>
    <row r="142" spans="1:5" ht="16.5" customHeight="1">
      <c r="A142" s="88">
        <v>2040599</v>
      </c>
      <c r="B142" s="89" t="s">
        <v>162</v>
      </c>
      <c r="C142" s="90">
        <v>789.3</v>
      </c>
      <c r="D142" s="90">
        <v>839</v>
      </c>
      <c r="E142" s="183">
        <f t="shared" si="2"/>
        <v>-5.923718712753285</v>
      </c>
    </row>
    <row r="143" spans="1:5" ht="16.5" customHeight="1">
      <c r="A143" s="85">
        <v>20406</v>
      </c>
      <c r="B143" s="86" t="s">
        <v>163</v>
      </c>
      <c r="C143" s="87">
        <v>3205.105888</v>
      </c>
      <c r="D143" s="87">
        <v>3207</v>
      </c>
      <c r="E143" s="183">
        <f t="shared" si="2"/>
        <v>-0.05906180230745406</v>
      </c>
    </row>
    <row r="144" spans="1:5" ht="16.5" customHeight="1">
      <c r="A144" s="88">
        <v>2040601</v>
      </c>
      <c r="B144" s="89" t="s">
        <v>63</v>
      </c>
      <c r="C144" s="90">
        <v>1713.405888</v>
      </c>
      <c r="D144" s="90">
        <v>1625</v>
      </c>
      <c r="E144" s="183">
        <f t="shared" si="2"/>
        <v>5.44036233846154</v>
      </c>
    </row>
    <row r="145" spans="1:5" ht="16.5" customHeight="1">
      <c r="A145" s="88">
        <v>2040602</v>
      </c>
      <c r="B145" s="89" t="s">
        <v>73</v>
      </c>
      <c r="C145" s="90">
        <v>25</v>
      </c>
      <c r="D145" s="90">
        <v>39</v>
      </c>
      <c r="E145" s="183">
        <f t="shared" si="2"/>
        <v>-35.8974358974359</v>
      </c>
    </row>
    <row r="146" spans="1:5" ht="16.5" customHeight="1">
      <c r="A146" s="88">
        <v>2040604</v>
      </c>
      <c r="B146" s="89" t="s">
        <v>164</v>
      </c>
      <c r="C146" s="90">
        <v>611.5</v>
      </c>
      <c r="D146" s="90">
        <v>603</v>
      </c>
      <c r="E146" s="183">
        <f t="shared" si="2"/>
        <v>1.4096185737976867</v>
      </c>
    </row>
    <row r="147" spans="1:5" ht="16.5" customHeight="1">
      <c r="A147" s="88">
        <v>2040605</v>
      </c>
      <c r="B147" s="89" t="s">
        <v>165</v>
      </c>
      <c r="C147" s="90">
        <v>103</v>
      </c>
      <c r="D147" s="90">
        <v>93</v>
      </c>
      <c r="E147" s="183">
        <f t="shared" si="2"/>
        <v>10.752688172043008</v>
      </c>
    </row>
    <row r="148" spans="1:5" ht="16.5" customHeight="1">
      <c r="A148" s="88">
        <v>2040607</v>
      </c>
      <c r="B148" s="89" t="s">
        <v>166</v>
      </c>
      <c r="C148" s="90">
        <v>125</v>
      </c>
      <c r="D148" s="90">
        <v>208</v>
      </c>
      <c r="E148" s="183">
        <f t="shared" si="2"/>
        <v>-39.90384615384615</v>
      </c>
    </row>
    <row r="149" spans="1:5" ht="16.5" customHeight="1">
      <c r="A149" s="88">
        <v>2040610</v>
      </c>
      <c r="B149" s="89" t="s">
        <v>167</v>
      </c>
      <c r="C149" s="90">
        <v>263</v>
      </c>
      <c r="D149" s="90">
        <v>378</v>
      </c>
      <c r="E149" s="183">
        <f t="shared" si="2"/>
        <v>-30.423280423280417</v>
      </c>
    </row>
    <row r="150" spans="1:5" ht="16.5" customHeight="1">
      <c r="A150" s="88">
        <v>2040650</v>
      </c>
      <c r="B150" s="89" t="s">
        <v>76</v>
      </c>
      <c r="C150" s="90">
        <v>0</v>
      </c>
      <c r="D150" s="90">
        <v>82</v>
      </c>
      <c r="E150" s="183">
        <f t="shared" si="2"/>
        <v>-100</v>
      </c>
    </row>
    <row r="151" spans="1:5" ht="16.5" customHeight="1">
      <c r="A151" s="88">
        <v>2040699</v>
      </c>
      <c r="B151" s="89" t="s">
        <v>168</v>
      </c>
      <c r="C151" s="90">
        <v>364.2</v>
      </c>
      <c r="D151" s="90">
        <v>179</v>
      </c>
      <c r="E151" s="183">
        <f t="shared" si="2"/>
        <v>103.46368715083801</v>
      </c>
    </row>
    <row r="152" spans="1:5" ht="16.5" customHeight="1">
      <c r="A152" s="85">
        <v>20499</v>
      </c>
      <c r="B152" s="86" t="s">
        <v>169</v>
      </c>
      <c r="C152" s="87">
        <v>0</v>
      </c>
      <c r="D152" s="87">
        <v>8</v>
      </c>
      <c r="E152" s="183">
        <f t="shared" si="2"/>
        <v>-100</v>
      </c>
    </row>
    <row r="153" spans="1:5" ht="16.5" customHeight="1">
      <c r="A153" s="88">
        <v>2049901</v>
      </c>
      <c r="B153" s="89" t="s">
        <v>169</v>
      </c>
      <c r="C153" s="90">
        <v>0</v>
      </c>
      <c r="D153" s="90">
        <v>8</v>
      </c>
      <c r="E153" s="183">
        <f t="shared" si="2"/>
        <v>-100</v>
      </c>
    </row>
    <row r="154" spans="1:5" ht="16.5" customHeight="1">
      <c r="A154" s="85">
        <v>205</v>
      </c>
      <c r="B154" s="86" t="s">
        <v>170</v>
      </c>
      <c r="C154" s="87">
        <v>206685.80368400007</v>
      </c>
      <c r="D154" s="87">
        <v>201915</v>
      </c>
      <c r="E154" s="183">
        <f t="shared" si="2"/>
        <v>2.362778240348689</v>
      </c>
    </row>
    <row r="155" spans="1:5" ht="16.5" customHeight="1">
      <c r="A155" s="85">
        <v>20501</v>
      </c>
      <c r="B155" s="86" t="s">
        <v>171</v>
      </c>
      <c r="C155" s="87">
        <v>1361.487644</v>
      </c>
      <c r="D155" s="87">
        <v>1422</v>
      </c>
      <c r="E155" s="183">
        <f t="shared" si="2"/>
        <v>-4.255439943741209</v>
      </c>
    </row>
    <row r="156" spans="1:5" ht="16.5" customHeight="1">
      <c r="A156" s="88">
        <v>2050101</v>
      </c>
      <c r="B156" s="89" t="s">
        <v>63</v>
      </c>
      <c r="C156" s="90">
        <v>1316.487644</v>
      </c>
      <c r="D156" s="90">
        <v>1243</v>
      </c>
      <c r="E156" s="183">
        <f t="shared" si="2"/>
        <v>5.912119388576031</v>
      </c>
    </row>
    <row r="157" spans="1:5" ht="16.5" customHeight="1">
      <c r="A157" s="88">
        <v>2050199</v>
      </c>
      <c r="B157" s="89" t="s">
        <v>172</v>
      </c>
      <c r="C157" s="90">
        <v>45</v>
      </c>
      <c r="D157" s="90">
        <v>179</v>
      </c>
      <c r="E157" s="183">
        <f t="shared" si="2"/>
        <v>-74.86033519553072</v>
      </c>
    </row>
    <row r="158" spans="1:5" ht="16.5" customHeight="1">
      <c r="A158" s="85">
        <v>20502</v>
      </c>
      <c r="B158" s="86" t="s">
        <v>173</v>
      </c>
      <c r="C158" s="87">
        <v>153324.91963200006</v>
      </c>
      <c r="D158" s="87">
        <v>151465</v>
      </c>
      <c r="E158" s="183">
        <f t="shared" si="2"/>
        <v>1.2279534096986566</v>
      </c>
    </row>
    <row r="159" spans="1:5" ht="16.5" customHeight="1">
      <c r="A159" s="88">
        <v>2050201</v>
      </c>
      <c r="B159" s="89" t="s">
        <v>174</v>
      </c>
      <c r="C159" s="90">
        <v>7584.052456000002</v>
      </c>
      <c r="D159" s="90">
        <v>6402</v>
      </c>
      <c r="E159" s="183">
        <f t="shared" si="2"/>
        <v>18.463799687597657</v>
      </c>
    </row>
    <row r="160" spans="1:5" ht="16.5" customHeight="1">
      <c r="A160" s="88">
        <v>2050202</v>
      </c>
      <c r="B160" s="89" t="s">
        <v>175</v>
      </c>
      <c r="C160" s="90">
        <v>69178.77089600007</v>
      </c>
      <c r="D160" s="90">
        <v>68368</v>
      </c>
      <c r="E160" s="183">
        <f t="shared" si="2"/>
        <v>1.185892370699861</v>
      </c>
    </row>
    <row r="161" spans="1:5" ht="16.5" customHeight="1">
      <c r="A161" s="88">
        <v>2050203</v>
      </c>
      <c r="B161" s="89" t="s">
        <v>176</v>
      </c>
      <c r="C161" s="90">
        <v>45515.85772799997</v>
      </c>
      <c r="D161" s="90">
        <v>45023</v>
      </c>
      <c r="E161" s="183">
        <f t="shared" si="2"/>
        <v>1.094679892499343</v>
      </c>
    </row>
    <row r="162" spans="1:5" ht="16.5" customHeight="1">
      <c r="A162" s="88">
        <v>2050204</v>
      </c>
      <c r="B162" s="89" t="s">
        <v>177</v>
      </c>
      <c r="C162" s="90">
        <v>22353.238552</v>
      </c>
      <c r="D162" s="90">
        <v>23739</v>
      </c>
      <c r="E162" s="183">
        <f t="shared" si="2"/>
        <v>-5.8374887231981205</v>
      </c>
    </row>
    <row r="163" spans="1:5" ht="16.5" customHeight="1">
      <c r="A163" s="88">
        <v>2050299</v>
      </c>
      <c r="B163" s="89" t="s">
        <v>179</v>
      </c>
      <c r="C163" s="90">
        <v>8693</v>
      </c>
      <c r="D163" s="90">
        <v>7933</v>
      </c>
      <c r="E163" s="183">
        <f t="shared" si="2"/>
        <v>9.58023446363292</v>
      </c>
    </row>
    <row r="164" spans="1:5" ht="16.5" customHeight="1">
      <c r="A164" s="85">
        <v>20503</v>
      </c>
      <c r="B164" s="86" t="s">
        <v>180</v>
      </c>
      <c r="C164" s="87">
        <v>12974.078823999998</v>
      </c>
      <c r="D164" s="87">
        <v>12463</v>
      </c>
      <c r="E164" s="183">
        <f t="shared" si="2"/>
        <v>4.100768867848828</v>
      </c>
    </row>
    <row r="165" spans="1:5" ht="16.5" customHeight="1">
      <c r="A165" s="88">
        <v>2050304</v>
      </c>
      <c r="B165" s="89" t="s">
        <v>181</v>
      </c>
      <c r="C165" s="90">
        <v>12968.078823999998</v>
      </c>
      <c r="D165" s="90">
        <v>12463</v>
      </c>
      <c r="E165" s="183">
        <f t="shared" si="2"/>
        <v>4.052626366043469</v>
      </c>
    </row>
    <row r="166" spans="1:5" ht="16.5" customHeight="1">
      <c r="A166" s="88">
        <v>2050399</v>
      </c>
      <c r="B166" s="89" t="s">
        <v>182</v>
      </c>
      <c r="C166" s="90">
        <v>6</v>
      </c>
      <c r="D166" s="90">
        <v>0</v>
      </c>
      <c r="E166" s="183">
        <f t="shared" si="2"/>
        <v>0</v>
      </c>
    </row>
    <row r="167" spans="1:5" ht="16.5" customHeight="1">
      <c r="A167" s="85">
        <v>20504</v>
      </c>
      <c r="B167" s="86" t="s">
        <v>183</v>
      </c>
      <c r="C167" s="87">
        <v>2237.612628</v>
      </c>
      <c r="D167" s="87">
        <v>2252</v>
      </c>
      <c r="E167" s="183">
        <f t="shared" si="2"/>
        <v>-0.6388708703374846</v>
      </c>
    </row>
    <row r="168" spans="1:5" ht="16.5" customHeight="1">
      <c r="A168" s="88">
        <v>2050499</v>
      </c>
      <c r="B168" s="89" t="s">
        <v>184</v>
      </c>
      <c r="C168" s="90">
        <v>2237.612628</v>
      </c>
      <c r="D168" s="90">
        <v>2252</v>
      </c>
      <c r="E168" s="183">
        <f t="shared" si="2"/>
        <v>-0.6388708703374846</v>
      </c>
    </row>
    <row r="169" spans="1:5" ht="16.5" customHeight="1">
      <c r="A169" s="85">
        <v>20508</v>
      </c>
      <c r="B169" s="86" t="s">
        <v>185</v>
      </c>
      <c r="C169" s="87">
        <v>831.433008</v>
      </c>
      <c r="D169" s="87">
        <v>830</v>
      </c>
      <c r="E169" s="183">
        <f t="shared" si="2"/>
        <v>0.17265156626504563</v>
      </c>
    </row>
    <row r="170" spans="1:5" ht="16.5" customHeight="1">
      <c r="A170" s="88">
        <v>2050802</v>
      </c>
      <c r="B170" s="89" t="s">
        <v>186</v>
      </c>
      <c r="C170" s="90">
        <v>831.433008</v>
      </c>
      <c r="D170" s="90">
        <v>830</v>
      </c>
      <c r="E170" s="183">
        <f t="shared" si="2"/>
        <v>0.17265156626504563</v>
      </c>
    </row>
    <row r="171" spans="1:5" ht="16.5" customHeight="1">
      <c r="A171" s="85">
        <v>20509</v>
      </c>
      <c r="B171" s="86" t="s">
        <v>188</v>
      </c>
      <c r="C171" s="87">
        <v>9000</v>
      </c>
      <c r="D171" s="87">
        <v>5009</v>
      </c>
      <c r="E171" s="183">
        <f t="shared" si="2"/>
        <v>79.67658215212617</v>
      </c>
    </row>
    <row r="172" spans="1:5" ht="16.5" customHeight="1">
      <c r="A172" s="88">
        <v>2050999</v>
      </c>
      <c r="B172" s="89" t="s">
        <v>189</v>
      </c>
      <c r="C172" s="90">
        <v>9000</v>
      </c>
      <c r="D172" s="90">
        <v>5009</v>
      </c>
      <c r="E172" s="183">
        <f t="shared" si="2"/>
        <v>79.67658215212617</v>
      </c>
    </row>
    <row r="173" spans="1:5" ht="16.5" customHeight="1">
      <c r="A173" s="85">
        <v>20599</v>
      </c>
      <c r="B173" s="86" t="s">
        <v>190</v>
      </c>
      <c r="C173" s="87">
        <v>26956.27194799999</v>
      </c>
      <c r="D173" s="87">
        <v>28474</v>
      </c>
      <c r="E173" s="183">
        <f t="shared" si="2"/>
        <v>-5.330224246681212</v>
      </c>
    </row>
    <row r="174" spans="1:5" ht="16.5" customHeight="1">
      <c r="A174" s="88">
        <v>2059999</v>
      </c>
      <c r="B174" s="89" t="s">
        <v>190</v>
      </c>
      <c r="C174" s="90">
        <v>26956.27194799999</v>
      </c>
      <c r="D174" s="90">
        <v>28474</v>
      </c>
      <c r="E174" s="183">
        <f t="shared" si="2"/>
        <v>-5.330224246681212</v>
      </c>
    </row>
    <row r="175" spans="1:5" ht="16.5" customHeight="1">
      <c r="A175" s="85">
        <v>206</v>
      </c>
      <c r="B175" s="86" t="s">
        <v>191</v>
      </c>
      <c r="C175" s="87">
        <v>10846.42769</v>
      </c>
      <c r="D175" s="87">
        <v>9889</v>
      </c>
      <c r="E175" s="183">
        <f t="shared" si="2"/>
        <v>9.681744261300437</v>
      </c>
    </row>
    <row r="176" spans="1:5" ht="16.5" customHeight="1">
      <c r="A176" s="85">
        <v>20601</v>
      </c>
      <c r="B176" s="86" t="s">
        <v>192</v>
      </c>
      <c r="C176" s="87">
        <v>285.987684</v>
      </c>
      <c r="D176" s="87">
        <v>197</v>
      </c>
      <c r="E176" s="183">
        <f t="shared" si="2"/>
        <v>45.17141319796954</v>
      </c>
    </row>
    <row r="177" spans="1:5" ht="16.5" customHeight="1">
      <c r="A177" s="88">
        <v>2060101</v>
      </c>
      <c r="B177" s="89" t="s">
        <v>63</v>
      </c>
      <c r="C177" s="90">
        <v>198.38768399999998</v>
      </c>
      <c r="D177" s="90">
        <v>184</v>
      </c>
      <c r="E177" s="183">
        <f t="shared" si="2"/>
        <v>7.819393478260864</v>
      </c>
    </row>
    <row r="178" spans="1:5" ht="16.5" customHeight="1">
      <c r="A178" s="88">
        <v>2060199</v>
      </c>
      <c r="B178" s="89" t="s">
        <v>193</v>
      </c>
      <c r="C178" s="90">
        <v>87.6</v>
      </c>
      <c r="D178" s="90">
        <v>13</v>
      </c>
      <c r="E178" s="183">
        <f t="shared" si="2"/>
        <v>573.8461538461538</v>
      </c>
    </row>
    <row r="179" spans="1:5" ht="16.5" customHeight="1">
      <c r="A179" s="85">
        <v>20604</v>
      </c>
      <c r="B179" s="86" t="s">
        <v>194</v>
      </c>
      <c r="C179" s="87">
        <v>3038</v>
      </c>
      <c r="D179" s="87">
        <v>3074</v>
      </c>
      <c r="E179" s="183">
        <f t="shared" si="2"/>
        <v>-1.1711125569290886</v>
      </c>
    </row>
    <row r="180" spans="1:5" ht="16.5" customHeight="1">
      <c r="A180" s="88">
        <v>2060402</v>
      </c>
      <c r="B180" s="89" t="s">
        <v>195</v>
      </c>
      <c r="C180" s="90">
        <v>338</v>
      </c>
      <c r="D180" s="90">
        <v>345</v>
      </c>
      <c r="E180" s="183">
        <f t="shared" si="2"/>
        <v>-2.028985507246375</v>
      </c>
    </row>
    <row r="181" spans="1:5" ht="16.5" customHeight="1">
      <c r="A181" s="88">
        <v>2060403</v>
      </c>
      <c r="B181" s="89" t="s">
        <v>196</v>
      </c>
      <c r="C181" s="90">
        <v>2700</v>
      </c>
      <c r="D181" s="90">
        <v>2729</v>
      </c>
      <c r="E181" s="183">
        <f t="shared" si="2"/>
        <v>-1.0626603151337406</v>
      </c>
    </row>
    <row r="182" spans="1:5" ht="16.5" customHeight="1">
      <c r="A182" s="85">
        <v>20605</v>
      </c>
      <c r="B182" s="86" t="s">
        <v>197</v>
      </c>
      <c r="C182" s="87">
        <v>671.0503</v>
      </c>
      <c r="D182" s="87">
        <v>610</v>
      </c>
      <c r="E182" s="183">
        <f t="shared" si="2"/>
        <v>10.008245901639327</v>
      </c>
    </row>
    <row r="183" spans="1:5" ht="16.5" customHeight="1">
      <c r="A183" s="88">
        <v>2060501</v>
      </c>
      <c r="B183" s="89" t="s">
        <v>198</v>
      </c>
      <c r="C183" s="90">
        <v>571.8503</v>
      </c>
      <c r="D183" s="90">
        <v>496</v>
      </c>
      <c r="E183" s="183">
        <f t="shared" si="2"/>
        <v>15.292399193548363</v>
      </c>
    </row>
    <row r="184" spans="1:5" ht="16.5" customHeight="1">
      <c r="A184" s="88">
        <v>2060599</v>
      </c>
      <c r="B184" s="89" t="s">
        <v>199</v>
      </c>
      <c r="C184" s="90">
        <v>99.2</v>
      </c>
      <c r="D184" s="90">
        <v>114</v>
      </c>
      <c r="E184" s="183">
        <f t="shared" si="2"/>
        <v>-12.982456140350877</v>
      </c>
    </row>
    <row r="185" spans="1:5" ht="16.5" customHeight="1">
      <c r="A185" s="85">
        <v>20606</v>
      </c>
      <c r="B185" s="86" t="s">
        <v>200</v>
      </c>
      <c r="C185" s="87">
        <v>142.1252</v>
      </c>
      <c r="D185" s="87">
        <v>121</v>
      </c>
      <c r="E185" s="183">
        <f t="shared" si="2"/>
        <v>17.458842975206608</v>
      </c>
    </row>
    <row r="186" spans="1:5" ht="16.5" customHeight="1">
      <c r="A186" s="88">
        <v>2060601</v>
      </c>
      <c r="B186" s="89" t="s">
        <v>201</v>
      </c>
      <c r="C186" s="90">
        <v>83.1252</v>
      </c>
      <c r="D186" s="90">
        <v>77</v>
      </c>
      <c r="E186" s="183">
        <f t="shared" si="2"/>
        <v>7.954805194805203</v>
      </c>
    </row>
    <row r="187" spans="1:5" ht="16.5" customHeight="1">
      <c r="A187" s="88">
        <v>2060602</v>
      </c>
      <c r="B187" s="89" t="s">
        <v>202</v>
      </c>
      <c r="C187" s="90">
        <v>4</v>
      </c>
      <c r="D187" s="90">
        <v>2</v>
      </c>
      <c r="E187" s="183">
        <f t="shared" si="2"/>
        <v>100</v>
      </c>
    </row>
    <row r="188" spans="1:5" ht="16.5" customHeight="1">
      <c r="A188" s="88">
        <v>2060699</v>
      </c>
      <c r="B188" s="89" t="s">
        <v>203</v>
      </c>
      <c r="C188" s="90">
        <v>55</v>
      </c>
      <c r="D188" s="90">
        <v>42</v>
      </c>
      <c r="E188" s="183">
        <f t="shared" si="2"/>
        <v>30.952380952380963</v>
      </c>
    </row>
    <row r="189" spans="1:5" ht="16.5" customHeight="1">
      <c r="A189" s="85">
        <v>20607</v>
      </c>
      <c r="B189" s="86" t="s">
        <v>204</v>
      </c>
      <c r="C189" s="87">
        <v>315.014506</v>
      </c>
      <c r="D189" s="87">
        <v>264</v>
      </c>
      <c r="E189" s="183">
        <f t="shared" si="2"/>
        <v>19.323676515151504</v>
      </c>
    </row>
    <row r="190" spans="1:5" ht="16.5" customHeight="1">
      <c r="A190" s="88">
        <v>2060701</v>
      </c>
      <c r="B190" s="89" t="s">
        <v>198</v>
      </c>
      <c r="C190" s="90">
        <v>174.014506</v>
      </c>
      <c r="D190" s="90">
        <v>147</v>
      </c>
      <c r="E190" s="183">
        <f t="shared" si="2"/>
        <v>18.37721496598641</v>
      </c>
    </row>
    <row r="191" spans="1:5" ht="16.5" customHeight="1">
      <c r="A191" s="88">
        <v>2060702</v>
      </c>
      <c r="B191" s="89" t="s">
        <v>205</v>
      </c>
      <c r="C191" s="90">
        <v>103</v>
      </c>
      <c r="D191" s="90">
        <v>100</v>
      </c>
      <c r="E191" s="183">
        <f t="shared" si="2"/>
        <v>3</v>
      </c>
    </row>
    <row r="192" spans="1:5" ht="16.5" customHeight="1">
      <c r="A192" s="88">
        <v>2060703</v>
      </c>
      <c r="B192" s="89" t="s">
        <v>206</v>
      </c>
      <c r="C192" s="90">
        <v>9</v>
      </c>
      <c r="D192" s="90">
        <v>8</v>
      </c>
      <c r="E192" s="183">
        <f t="shared" si="2"/>
        <v>12.5</v>
      </c>
    </row>
    <row r="193" spans="1:5" ht="16.5" customHeight="1">
      <c r="A193" s="88">
        <v>2060704</v>
      </c>
      <c r="B193" s="89" t="s">
        <v>207</v>
      </c>
      <c r="C193" s="90">
        <v>9</v>
      </c>
      <c r="D193" s="90">
        <v>9</v>
      </c>
      <c r="E193" s="183">
        <f t="shared" si="2"/>
        <v>0</v>
      </c>
    </row>
    <row r="194" spans="1:5" ht="16.5" customHeight="1">
      <c r="A194" s="88">
        <v>2060799</v>
      </c>
      <c r="B194" s="89" t="s">
        <v>208</v>
      </c>
      <c r="C194" s="90">
        <v>20</v>
      </c>
      <c r="D194" s="90">
        <v>0</v>
      </c>
      <c r="E194" s="183">
        <f t="shared" si="2"/>
        <v>0</v>
      </c>
    </row>
    <row r="195" spans="1:5" ht="16.5" customHeight="1">
      <c r="A195" s="85">
        <v>20608</v>
      </c>
      <c r="B195" s="86" t="s">
        <v>209</v>
      </c>
      <c r="C195" s="87">
        <v>1120</v>
      </c>
      <c r="D195" s="87">
        <v>803</v>
      </c>
      <c r="E195" s="183">
        <f t="shared" si="2"/>
        <v>39.4769613947696</v>
      </c>
    </row>
    <row r="196" spans="1:5" ht="16.5" customHeight="1">
      <c r="A196" s="88">
        <v>2060899</v>
      </c>
      <c r="B196" s="89" t="s">
        <v>210</v>
      </c>
      <c r="C196" s="90">
        <v>1120</v>
      </c>
      <c r="D196" s="90">
        <v>803</v>
      </c>
      <c r="E196" s="183">
        <f t="shared" si="2"/>
        <v>39.4769613947696</v>
      </c>
    </row>
    <row r="197" spans="1:5" ht="16.5" customHeight="1">
      <c r="A197" s="85">
        <v>20699</v>
      </c>
      <c r="B197" s="86" t="s">
        <v>211</v>
      </c>
      <c r="C197" s="87">
        <v>5274.25</v>
      </c>
      <c r="D197" s="87">
        <v>4820</v>
      </c>
      <c r="E197" s="183">
        <f aca="true" t="shared" si="3" ref="E197:E260">_xlfn.IFERROR(C197/D197*100-100,0)</f>
        <v>9.424273858921168</v>
      </c>
    </row>
    <row r="198" spans="1:5" ht="16.5" customHeight="1">
      <c r="A198" s="88">
        <v>2069901</v>
      </c>
      <c r="B198" s="89" t="s">
        <v>212</v>
      </c>
      <c r="C198" s="90">
        <v>2379.25</v>
      </c>
      <c r="D198" s="90">
        <v>2019</v>
      </c>
      <c r="E198" s="183">
        <f t="shared" si="3"/>
        <v>17.842991579990098</v>
      </c>
    </row>
    <row r="199" spans="1:5" ht="16.5" customHeight="1">
      <c r="A199" s="88">
        <v>2069999</v>
      </c>
      <c r="B199" s="89" t="s">
        <v>211</v>
      </c>
      <c r="C199" s="90">
        <v>2895</v>
      </c>
      <c r="D199" s="90">
        <v>2801</v>
      </c>
      <c r="E199" s="183">
        <f t="shared" si="3"/>
        <v>3.3559443056051492</v>
      </c>
    </row>
    <row r="200" spans="1:5" ht="16.5" customHeight="1">
      <c r="A200" s="85">
        <v>207</v>
      </c>
      <c r="B200" s="86" t="s">
        <v>788</v>
      </c>
      <c r="C200" s="87">
        <v>21278.791887</v>
      </c>
      <c r="D200" s="87">
        <v>17901</v>
      </c>
      <c r="E200" s="183">
        <f t="shared" si="3"/>
        <v>18.869291587062165</v>
      </c>
    </row>
    <row r="201" spans="1:5" ht="16.5" customHeight="1">
      <c r="A201" s="85">
        <v>20701</v>
      </c>
      <c r="B201" s="86" t="s">
        <v>789</v>
      </c>
      <c r="C201" s="87">
        <v>10502.714831000001</v>
      </c>
      <c r="D201" s="87">
        <v>9823</v>
      </c>
      <c r="E201" s="183">
        <f t="shared" si="3"/>
        <v>6.919625684617742</v>
      </c>
    </row>
    <row r="202" spans="1:5" ht="16.5" customHeight="1">
      <c r="A202" s="88">
        <v>2070101</v>
      </c>
      <c r="B202" s="89" t="s">
        <v>63</v>
      </c>
      <c r="C202" s="90">
        <v>3472.6503780000003</v>
      </c>
      <c r="D202" s="90">
        <v>3211</v>
      </c>
      <c r="E202" s="183">
        <f t="shared" si="3"/>
        <v>8.148563625038932</v>
      </c>
    </row>
    <row r="203" spans="1:5" ht="16.5" customHeight="1">
      <c r="A203" s="88">
        <v>2070102</v>
      </c>
      <c r="B203" s="89" t="s">
        <v>73</v>
      </c>
      <c r="C203" s="90">
        <v>201.4</v>
      </c>
      <c r="D203" s="90">
        <v>0</v>
      </c>
      <c r="E203" s="183">
        <f t="shared" si="3"/>
        <v>0</v>
      </c>
    </row>
    <row r="204" spans="1:5" ht="16.5" customHeight="1">
      <c r="A204" s="88">
        <v>2070104</v>
      </c>
      <c r="B204" s="89" t="s">
        <v>215</v>
      </c>
      <c r="C204" s="90">
        <v>716.1399200000001</v>
      </c>
      <c r="D204" s="90">
        <v>734</v>
      </c>
      <c r="E204" s="183">
        <f t="shared" si="3"/>
        <v>-2.4332534059945345</v>
      </c>
    </row>
    <row r="205" spans="1:5" ht="16.5" customHeight="1">
      <c r="A205" s="88">
        <v>2070107</v>
      </c>
      <c r="B205" s="89" t="s">
        <v>216</v>
      </c>
      <c r="C205" s="90">
        <v>833.5099280000001</v>
      </c>
      <c r="D205" s="90">
        <v>786</v>
      </c>
      <c r="E205" s="183">
        <f t="shared" si="3"/>
        <v>6.044520101781188</v>
      </c>
    </row>
    <row r="206" spans="1:5" ht="16.5" customHeight="1">
      <c r="A206" s="88">
        <v>2070109</v>
      </c>
      <c r="B206" s="89" t="s">
        <v>217</v>
      </c>
      <c r="C206" s="90">
        <v>2691.3946049999995</v>
      </c>
      <c r="D206" s="90">
        <v>2603</v>
      </c>
      <c r="E206" s="183">
        <f t="shared" si="3"/>
        <v>3.3958741836342483</v>
      </c>
    </row>
    <row r="207" spans="1:5" ht="16.5" customHeight="1">
      <c r="A207" s="88">
        <v>2070111</v>
      </c>
      <c r="B207" s="89" t="s">
        <v>218</v>
      </c>
      <c r="C207" s="90">
        <v>149</v>
      </c>
      <c r="D207" s="90">
        <v>171</v>
      </c>
      <c r="E207" s="183">
        <f t="shared" si="3"/>
        <v>-12.865497076023388</v>
      </c>
    </row>
    <row r="208" spans="1:5" ht="16.5" customHeight="1">
      <c r="A208" s="88">
        <v>2070113</v>
      </c>
      <c r="B208" s="89" t="s">
        <v>790</v>
      </c>
      <c r="C208" s="90">
        <v>1300</v>
      </c>
      <c r="D208" s="90">
        <v>0</v>
      </c>
      <c r="E208" s="183">
        <f t="shared" si="3"/>
        <v>0</v>
      </c>
    </row>
    <row r="209" spans="1:5" ht="16.5" customHeight="1">
      <c r="A209" s="88">
        <v>2070114</v>
      </c>
      <c r="B209" s="89" t="s">
        <v>451</v>
      </c>
      <c r="C209" s="90">
        <v>488</v>
      </c>
      <c r="D209" s="90">
        <v>213</v>
      </c>
      <c r="E209" s="183">
        <f t="shared" si="3"/>
        <v>129.1079812206573</v>
      </c>
    </row>
    <row r="210" spans="1:5" ht="16.5" customHeight="1">
      <c r="A210" s="88">
        <v>2070199</v>
      </c>
      <c r="B210" s="89" t="s">
        <v>791</v>
      </c>
      <c r="C210" s="90">
        <v>650.62</v>
      </c>
      <c r="D210" s="90">
        <v>2105</v>
      </c>
      <c r="E210" s="183">
        <f t="shared" si="3"/>
        <v>-69.09168646080761</v>
      </c>
    </row>
    <row r="211" spans="1:5" ht="16.5" customHeight="1">
      <c r="A211" s="85">
        <v>20702</v>
      </c>
      <c r="B211" s="86" t="s">
        <v>220</v>
      </c>
      <c r="C211" s="87">
        <v>877.0917440000002</v>
      </c>
      <c r="D211" s="87">
        <v>542</v>
      </c>
      <c r="E211" s="183">
        <f t="shared" si="3"/>
        <v>61.8250450184502</v>
      </c>
    </row>
    <row r="212" spans="1:5" ht="16.5" customHeight="1">
      <c r="A212" s="88">
        <v>2070204</v>
      </c>
      <c r="B212" s="89" t="s">
        <v>221</v>
      </c>
      <c r="C212" s="90">
        <v>509.6</v>
      </c>
      <c r="D212" s="90">
        <v>347</v>
      </c>
      <c r="E212" s="183">
        <f t="shared" si="3"/>
        <v>46.85878962536023</v>
      </c>
    </row>
    <row r="213" spans="1:5" ht="16.5" customHeight="1">
      <c r="A213" s="88">
        <v>2070205</v>
      </c>
      <c r="B213" s="89" t="s">
        <v>222</v>
      </c>
      <c r="C213" s="90">
        <v>287.49174400000004</v>
      </c>
      <c r="D213" s="90">
        <v>195</v>
      </c>
      <c r="E213" s="183">
        <f t="shared" si="3"/>
        <v>47.43166358974361</v>
      </c>
    </row>
    <row r="214" spans="1:5" ht="16.5" customHeight="1">
      <c r="A214" s="88">
        <v>2070206</v>
      </c>
      <c r="B214" s="89" t="s">
        <v>223</v>
      </c>
      <c r="C214" s="90">
        <v>80</v>
      </c>
      <c r="D214" s="90">
        <v>0</v>
      </c>
      <c r="E214" s="183">
        <f t="shared" si="3"/>
        <v>0</v>
      </c>
    </row>
    <row r="215" spans="1:5" ht="16.5" customHeight="1">
      <c r="A215" s="85">
        <v>20703</v>
      </c>
      <c r="B215" s="86" t="s">
        <v>225</v>
      </c>
      <c r="C215" s="87">
        <v>1298.934598</v>
      </c>
      <c r="D215" s="87">
        <v>1023</v>
      </c>
      <c r="E215" s="183">
        <f t="shared" si="3"/>
        <v>26.97307898338221</v>
      </c>
    </row>
    <row r="216" spans="1:5" ht="16.5" customHeight="1">
      <c r="A216" s="88">
        <v>2070301</v>
      </c>
      <c r="B216" s="89" t="s">
        <v>63</v>
      </c>
      <c r="C216" s="90">
        <v>558.074598</v>
      </c>
      <c r="D216" s="90">
        <v>501</v>
      </c>
      <c r="E216" s="183">
        <f t="shared" si="3"/>
        <v>11.392135329341329</v>
      </c>
    </row>
    <row r="217" spans="1:5" ht="16.5" customHeight="1">
      <c r="A217" s="88">
        <v>2070305</v>
      </c>
      <c r="B217" s="89" t="s">
        <v>226</v>
      </c>
      <c r="C217" s="90">
        <v>205</v>
      </c>
      <c r="D217" s="90">
        <v>98</v>
      </c>
      <c r="E217" s="183">
        <f t="shared" si="3"/>
        <v>109.18367346938774</v>
      </c>
    </row>
    <row r="218" spans="1:5" ht="16.5" customHeight="1">
      <c r="A218" s="88">
        <v>2070308</v>
      </c>
      <c r="B218" s="89" t="s">
        <v>227</v>
      </c>
      <c r="C218" s="90">
        <v>356.56</v>
      </c>
      <c r="D218" s="90">
        <v>246</v>
      </c>
      <c r="E218" s="183">
        <f t="shared" si="3"/>
        <v>44.943089430894304</v>
      </c>
    </row>
    <row r="219" spans="1:5" ht="16.5" customHeight="1">
      <c r="A219" s="88">
        <v>2070399</v>
      </c>
      <c r="B219" s="89" t="s">
        <v>228</v>
      </c>
      <c r="C219" s="90">
        <v>179.3</v>
      </c>
      <c r="D219" s="90">
        <v>178</v>
      </c>
      <c r="E219" s="183">
        <f t="shared" si="3"/>
        <v>0.7303370786516865</v>
      </c>
    </row>
    <row r="220" spans="1:5" ht="16.5" customHeight="1">
      <c r="A220" s="85">
        <v>20708</v>
      </c>
      <c r="B220" s="86" t="s">
        <v>792</v>
      </c>
      <c r="C220" s="87">
        <v>3827.505714</v>
      </c>
      <c r="D220" s="87">
        <v>3283</v>
      </c>
      <c r="E220" s="183">
        <f t="shared" si="3"/>
        <v>16.58561419433444</v>
      </c>
    </row>
    <row r="221" spans="1:5" ht="16.5" customHeight="1">
      <c r="A221" s="88">
        <v>2070801</v>
      </c>
      <c r="B221" s="89" t="s">
        <v>63</v>
      </c>
      <c r="C221" s="90">
        <v>385.562264</v>
      </c>
      <c r="D221" s="90">
        <v>2423</v>
      </c>
      <c r="E221" s="183">
        <f t="shared" si="3"/>
        <v>-84.08740140321915</v>
      </c>
    </row>
    <row r="222" spans="1:5" ht="16.5" customHeight="1">
      <c r="A222" s="88">
        <v>2070899</v>
      </c>
      <c r="B222" s="89" t="s">
        <v>793</v>
      </c>
      <c r="C222" s="90">
        <v>3441.94345</v>
      </c>
      <c r="D222" s="90">
        <v>860</v>
      </c>
      <c r="E222" s="183">
        <f t="shared" si="3"/>
        <v>300.22598255813955</v>
      </c>
    </row>
    <row r="223" spans="1:5" ht="16.5" customHeight="1">
      <c r="A223" s="85">
        <v>20799</v>
      </c>
      <c r="B223" s="86" t="s">
        <v>234</v>
      </c>
      <c r="C223" s="87">
        <v>4772.545</v>
      </c>
      <c r="D223" s="87">
        <v>3230</v>
      </c>
      <c r="E223" s="183">
        <f t="shared" si="3"/>
        <v>47.75681114551085</v>
      </c>
    </row>
    <row r="224" spans="1:5" ht="16.5" customHeight="1">
      <c r="A224" s="88">
        <v>2079903</v>
      </c>
      <c r="B224" s="89" t="s">
        <v>235</v>
      </c>
      <c r="C224" s="90">
        <v>12</v>
      </c>
      <c r="D224" s="90">
        <v>6</v>
      </c>
      <c r="E224" s="183">
        <f t="shared" si="3"/>
        <v>100</v>
      </c>
    </row>
    <row r="225" spans="1:5" ht="16.5" customHeight="1">
      <c r="A225" s="88">
        <v>2079999</v>
      </c>
      <c r="B225" s="89" t="s">
        <v>234</v>
      </c>
      <c r="C225" s="90">
        <v>4760.545</v>
      </c>
      <c r="D225" s="90">
        <v>3224</v>
      </c>
      <c r="E225" s="183">
        <f t="shared" si="3"/>
        <v>47.65958436724566</v>
      </c>
    </row>
    <row r="226" spans="1:5" ht="16.5" customHeight="1">
      <c r="A226" s="85">
        <v>208</v>
      </c>
      <c r="B226" s="86" t="s">
        <v>236</v>
      </c>
      <c r="C226" s="87">
        <v>100448.90345</v>
      </c>
      <c r="D226" s="87">
        <v>87810</v>
      </c>
      <c r="E226" s="183">
        <f t="shared" si="3"/>
        <v>14.393467088030974</v>
      </c>
    </row>
    <row r="227" spans="1:5" ht="16.5" customHeight="1">
      <c r="A227" s="85">
        <v>20801</v>
      </c>
      <c r="B227" s="86" t="s">
        <v>237</v>
      </c>
      <c r="C227" s="87">
        <v>4154.4437</v>
      </c>
      <c r="D227" s="87">
        <v>2295</v>
      </c>
      <c r="E227" s="183">
        <f t="shared" si="3"/>
        <v>81.02151198257079</v>
      </c>
    </row>
    <row r="228" spans="1:5" ht="16.5" customHeight="1">
      <c r="A228" s="88">
        <v>2080101</v>
      </c>
      <c r="B228" s="89" t="s">
        <v>63</v>
      </c>
      <c r="C228" s="90">
        <v>3146.2577</v>
      </c>
      <c r="D228" s="90">
        <v>1619</v>
      </c>
      <c r="E228" s="183">
        <f t="shared" si="3"/>
        <v>94.33339715873996</v>
      </c>
    </row>
    <row r="229" spans="1:5" ht="16.5" customHeight="1">
      <c r="A229" s="88">
        <v>2080103</v>
      </c>
      <c r="B229" s="89" t="s">
        <v>238</v>
      </c>
      <c r="C229" s="90">
        <v>35.6</v>
      </c>
      <c r="D229" s="90">
        <v>25</v>
      </c>
      <c r="E229" s="183">
        <f t="shared" si="3"/>
        <v>42.400000000000006</v>
      </c>
    </row>
    <row r="230" spans="1:5" ht="16.5" customHeight="1">
      <c r="A230" s="88">
        <v>2080104</v>
      </c>
      <c r="B230" s="89" t="s">
        <v>239</v>
      </c>
      <c r="C230" s="90">
        <v>14</v>
      </c>
      <c r="D230" s="90">
        <v>8</v>
      </c>
      <c r="E230" s="183">
        <f t="shared" si="3"/>
        <v>75</v>
      </c>
    </row>
    <row r="231" spans="1:5" ht="16.5" customHeight="1">
      <c r="A231" s="88">
        <v>2080105</v>
      </c>
      <c r="B231" s="89" t="s">
        <v>794</v>
      </c>
      <c r="C231" s="90">
        <v>134.4</v>
      </c>
      <c r="D231" s="90">
        <v>0</v>
      </c>
      <c r="E231" s="183">
        <f t="shared" si="3"/>
        <v>0</v>
      </c>
    </row>
    <row r="232" spans="1:5" ht="16.5" customHeight="1">
      <c r="A232" s="88">
        <v>2080106</v>
      </c>
      <c r="B232" s="89" t="s">
        <v>240</v>
      </c>
      <c r="C232" s="90">
        <v>5.2</v>
      </c>
      <c r="D232" s="90">
        <v>192</v>
      </c>
      <c r="E232" s="183">
        <f t="shared" si="3"/>
        <v>-97.29166666666667</v>
      </c>
    </row>
    <row r="233" spans="1:5" ht="16.5" customHeight="1">
      <c r="A233" s="88">
        <v>2080107</v>
      </c>
      <c r="B233" s="89" t="s">
        <v>241</v>
      </c>
      <c r="C233" s="90">
        <v>213.8</v>
      </c>
      <c r="D233" s="90">
        <v>163</v>
      </c>
      <c r="E233" s="183">
        <f t="shared" si="3"/>
        <v>31.16564417177915</v>
      </c>
    </row>
    <row r="234" spans="1:5" ht="16.5" customHeight="1">
      <c r="A234" s="88">
        <v>2080108</v>
      </c>
      <c r="B234" s="89" t="s">
        <v>88</v>
      </c>
      <c r="C234" s="90">
        <v>360</v>
      </c>
      <c r="D234" s="90">
        <v>73</v>
      </c>
      <c r="E234" s="183">
        <f t="shared" si="3"/>
        <v>393.1506849315069</v>
      </c>
    </row>
    <row r="235" spans="1:5" ht="16.5" customHeight="1">
      <c r="A235" s="88">
        <v>2080110</v>
      </c>
      <c r="B235" s="89" t="s">
        <v>242</v>
      </c>
      <c r="C235" s="90">
        <v>0</v>
      </c>
      <c r="D235" s="90">
        <v>150</v>
      </c>
      <c r="E235" s="183">
        <f t="shared" si="3"/>
        <v>-100</v>
      </c>
    </row>
    <row r="236" spans="1:5" ht="16.5" customHeight="1">
      <c r="A236" s="88">
        <v>2080111</v>
      </c>
      <c r="B236" s="89" t="s">
        <v>243</v>
      </c>
      <c r="C236" s="90">
        <v>10</v>
      </c>
      <c r="D236" s="90">
        <v>10</v>
      </c>
      <c r="E236" s="183">
        <f t="shared" si="3"/>
        <v>0</v>
      </c>
    </row>
    <row r="237" spans="1:5" ht="16.5" customHeight="1">
      <c r="A237" s="88">
        <v>2080199</v>
      </c>
      <c r="B237" s="89" t="s">
        <v>244</v>
      </c>
      <c r="C237" s="90">
        <v>235.186</v>
      </c>
      <c r="D237" s="90">
        <v>55</v>
      </c>
      <c r="E237" s="183">
        <f t="shared" si="3"/>
        <v>327.6109090909091</v>
      </c>
    </row>
    <row r="238" spans="1:5" ht="16.5" customHeight="1">
      <c r="A238" s="85">
        <v>20802</v>
      </c>
      <c r="B238" s="86" t="s">
        <v>245</v>
      </c>
      <c r="C238" s="87">
        <v>2134.114512</v>
      </c>
      <c r="D238" s="87">
        <v>2078</v>
      </c>
      <c r="E238" s="183">
        <f t="shared" si="3"/>
        <v>2.700409624639093</v>
      </c>
    </row>
    <row r="239" spans="1:5" ht="16.5" customHeight="1">
      <c r="A239" s="88">
        <v>2080201</v>
      </c>
      <c r="B239" s="89" t="s">
        <v>63</v>
      </c>
      <c r="C239" s="90">
        <v>1441.154512</v>
      </c>
      <c r="D239" s="90">
        <v>1365</v>
      </c>
      <c r="E239" s="183">
        <f t="shared" si="3"/>
        <v>5.579085128205136</v>
      </c>
    </row>
    <row r="240" spans="1:5" ht="16.5" customHeight="1">
      <c r="A240" s="88">
        <v>2080203</v>
      </c>
      <c r="B240" s="89" t="s">
        <v>238</v>
      </c>
      <c r="C240" s="90">
        <v>6.1</v>
      </c>
      <c r="D240" s="90">
        <v>6</v>
      </c>
      <c r="E240" s="183">
        <f t="shared" si="3"/>
        <v>1.6666666666666572</v>
      </c>
    </row>
    <row r="241" spans="1:5" ht="16.5" customHeight="1">
      <c r="A241" s="88">
        <v>2080206</v>
      </c>
      <c r="B241" s="89" t="s">
        <v>248</v>
      </c>
      <c r="C241" s="90">
        <v>105</v>
      </c>
      <c r="D241" s="90">
        <v>74</v>
      </c>
      <c r="E241" s="183">
        <f t="shared" si="3"/>
        <v>41.89189189189187</v>
      </c>
    </row>
    <row r="242" spans="1:5" ht="16.5" customHeight="1">
      <c r="A242" s="88">
        <v>2080207</v>
      </c>
      <c r="B242" s="89" t="s">
        <v>249</v>
      </c>
      <c r="C242" s="90">
        <v>62.3</v>
      </c>
      <c r="D242" s="90">
        <v>9</v>
      </c>
      <c r="E242" s="183">
        <f t="shared" si="3"/>
        <v>592.2222222222222</v>
      </c>
    </row>
    <row r="243" spans="1:5" ht="16.5" customHeight="1">
      <c r="A243" s="88">
        <v>2080208</v>
      </c>
      <c r="B243" s="89" t="s">
        <v>250</v>
      </c>
      <c r="C243" s="90">
        <v>178.19</v>
      </c>
      <c r="D243" s="90">
        <v>178</v>
      </c>
      <c r="E243" s="183">
        <f t="shared" si="3"/>
        <v>0.1067415730337018</v>
      </c>
    </row>
    <row r="244" spans="1:5" ht="16.5" customHeight="1">
      <c r="A244" s="88">
        <v>2080299</v>
      </c>
      <c r="B244" s="89" t="s">
        <v>251</v>
      </c>
      <c r="C244" s="90">
        <v>341.37</v>
      </c>
      <c r="D244" s="90">
        <v>446</v>
      </c>
      <c r="E244" s="183">
        <f t="shared" si="3"/>
        <v>-23.459641255605376</v>
      </c>
    </row>
    <row r="245" spans="1:5" ht="16.5" customHeight="1">
      <c r="A245" s="85">
        <v>20805</v>
      </c>
      <c r="B245" s="86" t="s">
        <v>252</v>
      </c>
      <c r="C245" s="87">
        <v>29091.731799</v>
      </c>
      <c r="D245" s="87">
        <v>16823</v>
      </c>
      <c r="E245" s="183">
        <f t="shared" si="3"/>
        <v>72.92832312310529</v>
      </c>
    </row>
    <row r="246" spans="1:5" ht="16.5" customHeight="1">
      <c r="A246" s="88">
        <v>2080505</v>
      </c>
      <c r="B246" s="89" t="s">
        <v>253</v>
      </c>
      <c r="C246" s="90">
        <v>11971.745068999995</v>
      </c>
      <c r="D246" s="90">
        <v>11978</v>
      </c>
      <c r="E246" s="183">
        <f t="shared" si="3"/>
        <v>-0.052220161963646206</v>
      </c>
    </row>
    <row r="247" spans="1:5" ht="16.5" customHeight="1">
      <c r="A247" s="88">
        <v>2080506</v>
      </c>
      <c r="B247" s="89" t="s">
        <v>254</v>
      </c>
      <c r="C247" s="90">
        <v>4739.986730000002</v>
      </c>
      <c r="D247" s="90">
        <v>4706</v>
      </c>
      <c r="E247" s="183">
        <f t="shared" si="3"/>
        <v>0.7221999575011182</v>
      </c>
    </row>
    <row r="248" spans="1:5" ht="16.5" customHeight="1">
      <c r="A248" s="88">
        <v>2080507</v>
      </c>
      <c r="B248" s="89" t="s">
        <v>255</v>
      </c>
      <c r="C248" s="90">
        <v>12220</v>
      </c>
      <c r="D248" s="90">
        <v>0</v>
      </c>
      <c r="E248" s="183">
        <f t="shared" si="3"/>
        <v>0</v>
      </c>
    </row>
    <row r="249" spans="1:5" ht="16.5" customHeight="1">
      <c r="A249" s="88">
        <v>2080599</v>
      </c>
      <c r="B249" s="89" t="s">
        <v>256</v>
      </c>
      <c r="C249" s="90">
        <v>160</v>
      </c>
      <c r="D249" s="90">
        <v>139</v>
      </c>
      <c r="E249" s="183">
        <f t="shared" si="3"/>
        <v>15.107913669064743</v>
      </c>
    </row>
    <row r="250" spans="1:5" ht="16.5" customHeight="1">
      <c r="A250" s="85">
        <v>20807</v>
      </c>
      <c r="B250" s="86" t="s">
        <v>257</v>
      </c>
      <c r="C250" s="87">
        <v>851</v>
      </c>
      <c r="D250" s="87">
        <v>1619</v>
      </c>
      <c r="E250" s="183">
        <f t="shared" si="3"/>
        <v>-47.4366893143916</v>
      </c>
    </row>
    <row r="251" spans="1:5" ht="16.5" customHeight="1">
      <c r="A251" s="88">
        <v>2080799</v>
      </c>
      <c r="B251" s="89" t="s">
        <v>258</v>
      </c>
      <c r="C251" s="90">
        <v>851</v>
      </c>
      <c r="D251" s="90">
        <v>1619</v>
      </c>
      <c r="E251" s="183">
        <f t="shared" si="3"/>
        <v>-47.4366893143916</v>
      </c>
    </row>
    <row r="252" spans="1:5" ht="16.5" customHeight="1">
      <c r="A252" s="85">
        <v>20808</v>
      </c>
      <c r="B252" s="86" t="s">
        <v>259</v>
      </c>
      <c r="C252" s="87">
        <v>4926.5636</v>
      </c>
      <c r="D252" s="87">
        <v>4513</v>
      </c>
      <c r="E252" s="183">
        <f t="shared" si="3"/>
        <v>9.163828938621776</v>
      </c>
    </row>
    <row r="253" spans="1:5" ht="16.5" customHeight="1">
      <c r="A253" s="88">
        <v>2080802</v>
      </c>
      <c r="B253" s="89" t="s">
        <v>260</v>
      </c>
      <c r="C253" s="90">
        <v>1232.2377</v>
      </c>
      <c r="D253" s="90">
        <v>1129</v>
      </c>
      <c r="E253" s="183">
        <f t="shared" si="3"/>
        <v>9.144171833480954</v>
      </c>
    </row>
    <row r="254" spans="1:5" ht="16.5" customHeight="1">
      <c r="A254" s="88">
        <v>2080803</v>
      </c>
      <c r="B254" s="89" t="s">
        <v>261</v>
      </c>
      <c r="C254" s="90">
        <v>0</v>
      </c>
      <c r="D254" s="90">
        <v>4</v>
      </c>
      <c r="E254" s="183">
        <f t="shared" si="3"/>
        <v>-100</v>
      </c>
    </row>
    <row r="255" spans="1:5" ht="16.5" customHeight="1">
      <c r="A255" s="88">
        <v>2080804</v>
      </c>
      <c r="B255" s="89" t="s">
        <v>262</v>
      </c>
      <c r="C255" s="90">
        <v>33.87</v>
      </c>
      <c r="D255" s="90">
        <v>21</v>
      </c>
      <c r="E255" s="183">
        <f t="shared" si="3"/>
        <v>61.28571428571428</v>
      </c>
    </row>
    <row r="256" spans="1:5" ht="16.5" customHeight="1">
      <c r="A256" s="88">
        <v>2080805</v>
      </c>
      <c r="B256" s="89" t="s">
        <v>263</v>
      </c>
      <c r="C256" s="90">
        <v>1234.444</v>
      </c>
      <c r="D256" s="90">
        <v>1235</v>
      </c>
      <c r="E256" s="183">
        <f t="shared" si="3"/>
        <v>-0.04502024291498685</v>
      </c>
    </row>
    <row r="257" spans="1:5" ht="16.5" customHeight="1">
      <c r="A257" s="88">
        <v>2080806</v>
      </c>
      <c r="B257" s="89" t="s">
        <v>264</v>
      </c>
      <c r="C257" s="90">
        <v>744.132</v>
      </c>
      <c r="D257" s="90">
        <v>550</v>
      </c>
      <c r="E257" s="183">
        <f t="shared" si="3"/>
        <v>35.29672727272725</v>
      </c>
    </row>
    <row r="258" spans="1:5" ht="16.5" customHeight="1">
      <c r="A258" s="88">
        <v>2080899</v>
      </c>
      <c r="B258" s="89" t="s">
        <v>265</v>
      </c>
      <c r="C258" s="90">
        <v>1681.8799</v>
      </c>
      <c r="D258" s="90">
        <v>1574</v>
      </c>
      <c r="E258" s="183">
        <f t="shared" si="3"/>
        <v>6.853869123252849</v>
      </c>
    </row>
    <row r="259" spans="1:5" ht="16.5" customHeight="1">
      <c r="A259" s="85">
        <v>20809</v>
      </c>
      <c r="B259" s="86" t="s">
        <v>266</v>
      </c>
      <c r="C259" s="87">
        <v>1707.2036</v>
      </c>
      <c r="D259" s="87">
        <v>1368</v>
      </c>
      <c r="E259" s="183">
        <f t="shared" si="3"/>
        <v>24.795584795321645</v>
      </c>
    </row>
    <row r="260" spans="1:5" ht="16.5" customHeight="1">
      <c r="A260" s="88">
        <v>2080901</v>
      </c>
      <c r="B260" s="89" t="s">
        <v>267</v>
      </c>
      <c r="C260" s="90">
        <v>1486.2036</v>
      </c>
      <c r="D260" s="90">
        <v>1202</v>
      </c>
      <c r="E260" s="183">
        <f t="shared" si="3"/>
        <v>23.644226289517476</v>
      </c>
    </row>
    <row r="261" spans="1:5" ht="16.5" customHeight="1">
      <c r="A261" s="88">
        <v>2080902</v>
      </c>
      <c r="B261" s="89" t="s">
        <v>268</v>
      </c>
      <c r="C261" s="90">
        <v>90</v>
      </c>
      <c r="D261" s="90">
        <v>48</v>
      </c>
      <c r="E261" s="183">
        <f aca="true" t="shared" si="4" ref="E261:E324">_xlfn.IFERROR(C261/D261*100-100,0)</f>
        <v>87.5</v>
      </c>
    </row>
    <row r="262" spans="1:5" ht="16.5" customHeight="1">
      <c r="A262" s="88">
        <v>2080904</v>
      </c>
      <c r="B262" s="89" t="s">
        <v>269</v>
      </c>
      <c r="C262" s="90">
        <v>131</v>
      </c>
      <c r="D262" s="90">
        <v>118</v>
      </c>
      <c r="E262" s="183">
        <f t="shared" si="4"/>
        <v>11.016949152542367</v>
      </c>
    </row>
    <row r="263" spans="1:5" ht="16.5" customHeight="1">
      <c r="A263" s="85">
        <v>20810</v>
      </c>
      <c r="B263" s="86" t="s">
        <v>270</v>
      </c>
      <c r="C263" s="87">
        <v>5127.227643</v>
      </c>
      <c r="D263" s="87">
        <v>4708</v>
      </c>
      <c r="E263" s="183">
        <f t="shared" si="4"/>
        <v>8.904580352591339</v>
      </c>
    </row>
    <row r="264" spans="1:5" ht="16.5" customHeight="1">
      <c r="A264" s="88">
        <v>2081001</v>
      </c>
      <c r="B264" s="89" t="s">
        <v>271</v>
      </c>
      <c r="C264" s="90">
        <v>1384.76</v>
      </c>
      <c r="D264" s="90">
        <v>980</v>
      </c>
      <c r="E264" s="183">
        <f t="shared" si="4"/>
        <v>41.302040816326524</v>
      </c>
    </row>
    <row r="265" spans="1:5" ht="16.5" customHeight="1">
      <c r="A265" s="88">
        <v>2081002</v>
      </c>
      <c r="B265" s="89" t="s">
        <v>272</v>
      </c>
      <c r="C265" s="90">
        <v>2306.1249</v>
      </c>
      <c r="D265" s="90">
        <v>2450</v>
      </c>
      <c r="E265" s="183">
        <f t="shared" si="4"/>
        <v>-5.872453061224505</v>
      </c>
    </row>
    <row r="266" spans="1:5" ht="16.5" customHeight="1">
      <c r="A266" s="88">
        <v>2081004</v>
      </c>
      <c r="B266" s="89" t="s">
        <v>273</v>
      </c>
      <c r="C266" s="90">
        <v>744.070551</v>
      </c>
      <c r="D266" s="90">
        <v>854</v>
      </c>
      <c r="E266" s="183">
        <f t="shared" si="4"/>
        <v>-12.872300819672134</v>
      </c>
    </row>
    <row r="267" spans="1:5" ht="16.5" customHeight="1">
      <c r="A267" s="88">
        <v>2081005</v>
      </c>
      <c r="B267" s="89" t="s">
        <v>274</v>
      </c>
      <c r="C267" s="90">
        <v>183.272192</v>
      </c>
      <c r="D267" s="90">
        <v>159</v>
      </c>
      <c r="E267" s="183">
        <f t="shared" si="4"/>
        <v>15.26552955974843</v>
      </c>
    </row>
    <row r="268" spans="1:5" ht="16.5" customHeight="1">
      <c r="A268" s="88">
        <v>2081099</v>
      </c>
      <c r="B268" s="89" t="s">
        <v>275</v>
      </c>
      <c r="C268" s="90">
        <v>509</v>
      </c>
      <c r="D268" s="90">
        <v>265</v>
      </c>
      <c r="E268" s="183">
        <f t="shared" si="4"/>
        <v>92.0754716981132</v>
      </c>
    </row>
    <row r="269" spans="1:5" ht="16.5" customHeight="1">
      <c r="A269" s="85">
        <v>20811</v>
      </c>
      <c r="B269" s="86" t="s">
        <v>276</v>
      </c>
      <c r="C269" s="87">
        <v>6740.979536</v>
      </c>
      <c r="D269" s="87">
        <v>6383</v>
      </c>
      <c r="E269" s="183">
        <f t="shared" si="4"/>
        <v>5.608327369575434</v>
      </c>
    </row>
    <row r="270" spans="1:5" ht="16.5" customHeight="1">
      <c r="A270" s="88">
        <v>2081101</v>
      </c>
      <c r="B270" s="89" t="s">
        <v>63</v>
      </c>
      <c r="C270" s="90">
        <v>425.6795359999999</v>
      </c>
      <c r="D270" s="90">
        <v>376</v>
      </c>
      <c r="E270" s="183">
        <f t="shared" si="4"/>
        <v>13.212642553191472</v>
      </c>
    </row>
    <row r="271" spans="1:5" ht="16.5" customHeight="1">
      <c r="A271" s="88">
        <v>2081103</v>
      </c>
      <c r="B271" s="89" t="s">
        <v>238</v>
      </c>
      <c r="C271" s="90">
        <v>9.7</v>
      </c>
      <c r="D271" s="90">
        <v>9</v>
      </c>
      <c r="E271" s="183">
        <f t="shared" si="4"/>
        <v>7.7777777777777715</v>
      </c>
    </row>
    <row r="272" spans="1:5" ht="16.5" customHeight="1">
      <c r="A272" s="88">
        <v>2081104</v>
      </c>
      <c r="B272" s="89" t="s">
        <v>277</v>
      </c>
      <c r="C272" s="90">
        <v>309.6</v>
      </c>
      <c r="D272" s="90">
        <v>92</v>
      </c>
      <c r="E272" s="183">
        <f t="shared" si="4"/>
        <v>236.5217391304348</v>
      </c>
    </row>
    <row r="273" spans="1:5" ht="16.5" customHeight="1">
      <c r="A273" s="88">
        <v>2081105</v>
      </c>
      <c r="B273" s="89" t="s">
        <v>278</v>
      </c>
      <c r="C273" s="90">
        <v>108</v>
      </c>
      <c r="D273" s="90">
        <v>19</v>
      </c>
      <c r="E273" s="183">
        <f t="shared" si="4"/>
        <v>468.42105263157896</v>
      </c>
    </row>
    <row r="274" spans="1:5" ht="16.5" customHeight="1">
      <c r="A274" s="88">
        <v>2081106</v>
      </c>
      <c r="B274" s="89" t="s">
        <v>279</v>
      </c>
      <c r="C274" s="90">
        <v>28</v>
      </c>
      <c r="D274" s="90">
        <v>54</v>
      </c>
      <c r="E274" s="183">
        <f t="shared" si="4"/>
        <v>-48.14814814814815</v>
      </c>
    </row>
    <row r="275" spans="1:5" ht="16.5" customHeight="1">
      <c r="A275" s="88">
        <v>2081107</v>
      </c>
      <c r="B275" s="89" t="s">
        <v>280</v>
      </c>
      <c r="C275" s="90">
        <v>5330</v>
      </c>
      <c r="D275" s="90">
        <v>3782</v>
      </c>
      <c r="E275" s="183">
        <f t="shared" si="4"/>
        <v>40.930724484399775</v>
      </c>
    </row>
    <row r="276" spans="1:5" ht="16.5" customHeight="1">
      <c r="A276" s="88">
        <v>2081199</v>
      </c>
      <c r="B276" s="89" t="s">
        <v>281</v>
      </c>
      <c r="C276" s="90">
        <v>530</v>
      </c>
      <c r="D276" s="90">
        <v>2051</v>
      </c>
      <c r="E276" s="183">
        <f t="shared" si="4"/>
        <v>-74.15894685519258</v>
      </c>
    </row>
    <row r="277" spans="1:5" ht="16.5" customHeight="1">
      <c r="A277" s="85">
        <v>20816</v>
      </c>
      <c r="B277" s="86" t="s">
        <v>285</v>
      </c>
      <c r="C277" s="87">
        <v>238.8749</v>
      </c>
      <c r="D277" s="87">
        <v>235</v>
      </c>
      <c r="E277" s="183">
        <f t="shared" si="4"/>
        <v>1.6488936170212725</v>
      </c>
    </row>
    <row r="278" spans="1:5" ht="16.5" customHeight="1">
      <c r="A278" s="88">
        <v>2081601</v>
      </c>
      <c r="B278" s="89" t="s">
        <v>63</v>
      </c>
      <c r="C278" s="90">
        <v>142.6749</v>
      </c>
      <c r="D278" s="90">
        <v>144</v>
      </c>
      <c r="E278" s="183">
        <f t="shared" si="4"/>
        <v>-0.9202083333333348</v>
      </c>
    </row>
    <row r="279" spans="1:5" ht="16.5" customHeight="1">
      <c r="A279" s="88">
        <v>2081699</v>
      </c>
      <c r="B279" s="89" t="s">
        <v>286</v>
      </c>
      <c r="C279" s="90">
        <v>96.2</v>
      </c>
      <c r="D279" s="90">
        <v>91</v>
      </c>
      <c r="E279" s="183">
        <f t="shared" si="4"/>
        <v>5.714285714285722</v>
      </c>
    </row>
    <row r="280" spans="1:5" ht="16.5" customHeight="1">
      <c r="A280" s="85">
        <v>20819</v>
      </c>
      <c r="B280" s="86" t="s">
        <v>287</v>
      </c>
      <c r="C280" s="87">
        <v>14751.5</v>
      </c>
      <c r="D280" s="87">
        <v>13598</v>
      </c>
      <c r="E280" s="183">
        <f t="shared" si="4"/>
        <v>8.482865127224585</v>
      </c>
    </row>
    <row r="281" spans="1:5" ht="16.5" customHeight="1">
      <c r="A281" s="88">
        <v>2081901</v>
      </c>
      <c r="B281" s="89" t="s">
        <v>288</v>
      </c>
      <c r="C281" s="90">
        <v>504</v>
      </c>
      <c r="D281" s="90">
        <v>502</v>
      </c>
      <c r="E281" s="183">
        <f t="shared" si="4"/>
        <v>0.3984063745019881</v>
      </c>
    </row>
    <row r="282" spans="1:5" ht="16.5" customHeight="1">
      <c r="A282" s="88">
        <v>2081902</v>
      </c>
      <c r="B282" s="89" t="s">
        <v>289</v>
      </c>
      <c r="C282" s="90">
        <v>14247.5</v>
      </c>
      <c r="D282" s="90">
        <v>13096</v>
      </c>
      <c r="E282" s="183">
        <f t="shared" si="4"/>
        <v>8.792761148442281</v>
      </c>
    </row>
    <row r="283" spans="1:5" ht="16.5" customHeight="1">
      <c r="A283" s="85">
        <v>20820</v>
      </c>
      <c r="B283" s="86" t="s">
        <v>290</v>
      </c>
      <c r="C283" s="87">
        <v>896</v>
      </c>
      <c r="D283" s="87">
        <v>825</v>
      </c>
      <c r="E283" s="183">
        <f t="shared" si="4"/>
        <v>8.606060606060623</v>
      </c>
    </row>
    <row r="284" spans="1:5" ht="16.5" customHeight="1">
      <c r="A284" s="88">
        <v>2082001</v>
      </c>
      <c r="B284" s="89" t="s">
        <v>291</v>
      </c>
      <c r="C284" s="90">
        <v>700</v>
      </c>
      <c r="D284" s="90">
        <v>650</v>
      </c>
      <c r="E284" s="183">
        <f t="shared" si="4"/>
        <v>7.692307692307693</v>
      </c>
    </row>
    <row r="285" spans="1:5" ht="16.5" customHeight="1">
      <c r="A285" s="88">
        <v>2082002</v>
      </c>
      <c r="B285" s="89" t="s">
        <v>292</v>
      </c>
      <c r="C285" s="90">
        <v>196</v>
      </c>
      <c r="D285" s="90">
        <v>175</v>
      </c>
      <c r="E285" s="183">
        <f t="shared" si="4"/>
        <v>12.000000000000014</v>
      </c>
    </row>
    <row r="286" spans="1:5" ht="16.5" customHeight="1">
      <c r="A286" s="85">
        <v>20821</v>
      </c>
      <c r="B286" s="86" t="s">
        <v>293</v>
      </c>
      <c r="C286" s="87">
        <v>730</v>
      </c>
      <c r="D286" s="87">
        <v>384</v>
      </c>
      <c r="E286" s="183">
        <f t="shared" si="4"/>
        <v>90.10416666666669</v>
      </c>
    </row>
    <row r="287" spans="1:5" ht="16.5" customHeight="1">
      <c r="A287" s="88">
        <v>2082102</v>
      </c>
      <c r="B287" s="89" t="s">
        <v>294</v>
      </c>
      <c r="C287" s="90">
        <v>730</v>
      </c>
      <c r="D287" s="90">
        <v>384</v>
      </c>
      <c r="E287" s="183">
        <f t="shared" si="4"/>
        <v>90.10416666666669</v>
      </c>
    </row>
    <row r="288" spans="1:5" ht="16.5" customHeight="1">
      <c r="A288" s="85">
        <v>20825</v>
      </c>
      <c r="B288" s="86" t="s">
        <v>295</v>
      </c>
      <c r="C288" s="87">
        <v>813.7408</v>
      </c>
      <c r="D288" s="87">
        <v>832</v>
      </c>
      <c r="E288" s="183">
        <f t="shared" si="4"/>
        <v>-2.194615384615389</v>
      </c>
    </row>
    <row r="289" spans="1:5" ht="16.5" customHeight="1">
      <c r="A289" s="88">
        <v>2082502</v>
      </c>
      <c r="B289" s="89" t="s">
        <v>296</v>
      </c>
      <c r="C289" s="90">
        <v>813.7408</v>
      </c>
      <c r="D289" s="90">
        <v>832</v>
      </c>
      <c r="E289" s="183">
        <f t="shared" si="4"/>
        <v>-2.194615384615389</v>
      </c>
    </row>
    <row r="290" spans="1:5" ht="16.5" customHeight="1">
      <c r="A290" s="85">
        <v>20826</v>
      </c>
      <c r="B290" s="86" t="s">
        <v>297</v>
      </c>
      <c r="C290" s="87">
        <v>17953</v>
      </c>
      <c r="D290" s="87">
        <v>21112</v>
      </c>
      <c r="E290" s="183">
        <f t="shared" si="4"/>
        <v>-14.963054187192114</v>
      </c>
    </row>
    <row r="291" spans="1:5" ht="16.5" customHeight="1">
      <c r="A291" s="88">
        <v>2082602</v>
      </c>
      <c r="B291" s="89" t="s">
        <v>298</v>
      </c>
      <c r="C291" s="90">
        <v>17953</v>
      </c>
      <c r="D291" s="90">
        <v>19624</v>
      </c>
      <c r="E291" s="183">
        <f t="shared" si="4"/>
        <v>-8.515083571137382</v>
      </c>
    </row>
    <row r="292" spans="1:5" ht="16.5" customHeight="1">
      <c r="A292" s="88">
        <v>2082699</v>
      </c>
      <c r="B292" s="89" t="s">
        <v>299</v>
      </c>
      <c r="C292" s="90">
        <v>0</v>
      </c>
      <c r="D292" s="90">
        <v>1488</v>
      </c>
      <c r="E292" s="183">
        <f t="shared" si="4"/>
        <v>-100</v>
      </c>
    </row>
    <row r="293" spans="1:5" ht="16.5" customHeight="1">
      <c r="A293" s="85">
        <v>20827</v>
      </c>
      <c r="B293" s="86" t="s">
        <v>300</v>
      </c>
      <c r="C293" s="87">
        <v>0</v>
      </c>
      <c r="D293" s="87">
        <v>8780</v>
      </c>
      <c r="E293" s="183">
        <f t="shared" si="4"/>
        <v>-100</v>
      </c>
    </row>
    <row r="294" spans="1:5" ht="16.5" customHeight="1">
      <c r="A294" s="88">
        <v>2082799</v>
      </c>
      <c r="B294" s="89" t="s">
        <v>301</v>
      </c>
      <c r="C294" s="90">
        <v>0</v>
      </c>
      <c r="D294" s="90">
        <v>8780</v>
      </c>
      <c r="E294" s="183">
        <f t="shared" si="4"/>
        <v>-100</v>
      </c>
    </row>
    <row r="295" spans="1:5" ht="16.5" customHeight="1">
      <c r="A295" s="85">
        <v>20828</v>
      </c>
      <c r="B295" s="86" t="s">
        <v>795</v>
      </c>
      <c r="C295" s="87">
        <v>60</v>
      </c>
      <c r="D295" s="87">
        <v>64</v>
      </c>
      <c r="E295" s="183">
        <f t="shared" si="4"/>
        <v>-6.25</v>
      </c>
    </row>
    <row r="296" spans="1:5" ht="16.5" customHeight="1">
      <c r="A296" s="88">
        <v>2082804</v>
      </c>
      <c r="B296" s="89" t="s">
        <v>246</v>
      </c>
      <c r="C296" s="90">
        <v>60</v>
      </c>
      <c r="D296" s="90">
        <v>64</v>
      </c>
      <c r="E296" s="183">
        <f t="shared" si="4"/>
        <v>-6.25</v>
      </c>
    </row>
    <row r="297" spans="1:5" ht="16.5" customHeight="1">
      <c r="A297" s="85">
        <v>20899</v>
      </c>
      <c r="B297" s="86" t="s">
        <v>302</v>
      </c>
      <c r="C297" s="87">
        <v>10272.523359999996</v>
      </c>
      <c r="D297" s="87">
        <v>2193</v>
      </c>
      <c r="E297" s="183">
        <f t="shared" si="4"/>
        <v>368.4233178294572</v>
      </c>
    </row>
    <row r="298" spans="1:5" ht="16.5" customHeight="1">
      <c r="A298" s="88">
        <v>2089901</v>
      </c>
      <c r="B298" s="89" t="s">
        <v>302</v>
      </c>
      <c r="C298" s="90">
        <v>10272.523359999996</v>
      </c>
      <c r="D298" s="90">
        <v>2193</v>
      </c>
      <c r="E298" s="183">
        <f t="shared" si="4"/>
        <v>368.4233178294572</v>
      </c>
    </row>
    <row r="299" spans="1:5" ht="16.5" customHeight="1">
      <c r="A299" s="85">
        <v>210</v>
      </c>
      <c r="B299" s="86" t="s">
        <v>796</v>
      </c>
      <c r="C299" s="87">
        <v>81282.67916399999</v>
      </c>
      <c r="D299" s="87">
        <v>87748</v>
      </c>
      <c r="E299" s="183">
        <f t="shared" si="4"/>
        <v>-7.3680549254684</v>
      </c>
    </row>
    <row r="300" spans="1:5" ht="16.5" customHeight="1">
      <c r="A300" s="85">
        <v>21001</v>
      </c>
      <c r="B300" s="86" t="s">
        <v>797</v>
      </c>
      <c r="C300" s="87">
        <v>1685.74382</v>
      </c>
      <c r="D300" s="87">
        <v>1638</v>
      </c>
      <c r="E300" s="183">
        <f t="shared" si="4"/>
        <v>2.9147631257631303</v>
      </c>
    </row>
    <row r="301" spans="1:5" ht="16.5" customHeight="1">
      <c r="A301" s="88">
        <v>2100101</v>
      </c>
      <c r="B301" s="89" t="s">
        <v>63</v>
      </c>
      <c r="C301" s="90">
        <v>1475.74382</v>
      </c>
      <c r="D301" s="90">
        <v>1371</v>
      </c>
      <c r="E301" s="183">
        <f t="shared" si="4"/>
        <v>7.639957695113054</v>
      </c>
    </row>
    <row r="302" spans="1:5" ht="16.5" customHeight="1">
      <c r="A302" s="88">
        <v>2100199</v>
      </c>
      <c r="B302" s="89" t="s">
        <v>798</v>
      </c>
      <c r="C302" s="90">
        <v>210</v>
      </c>
      <c r="D302" s="90">
        <v>267</v>
      </c>
      <c r="E302" s="183">
        <f t="shared" si="4"/>
        <v>-21.348314606741567</v>
      </c>
    </row>
    <row r="303" spans="1:5" ht="16.5" customHeight="1">
      <c r="A303" s="85">
        <v>21002</v>
      </c>
      <c r="B303" s="86" t="s">
        <v>306</v>
      </c>
      <c r="C303" s="87">
        <v>6028</v>
      </c>
      <c r="D303" s="87">
        <v>5757</v>
      </c>
      <c r="E303" s="183">
        <f t="shared" si="4"/>
        <v>4.707312836546819</v>
      </c>
    </row>
    <row r="304" spans="1:5" ht="16.5" customHeight="1">
      <c r="A304" s="88">
        <v>2100201</v>
      </c>
      <c r="B304" s="89" t="s">
        <v>307</v>
      </c>
      <c r="C304" s="90">
        <v>3162.3</v>
      </c>
      <c r="D304" s="90">
        <v>3420</v>
      </c>
      <c r="E304" s="183">
        <f t="shared" si="4"/>
        <v>-7.535087719298232</v>
      </c>
    </row>
    <row r="305" spans="1:5" ht="16.5" customHeight="1">
      <c r="A305" s="88">
        <v>2100202</v>
      </c>
      <c r="B305" s="89" t="s">
        <v>308</v>
      </c>
      <c r="C305" s="90">
        <v>2046.1</v>
      </c>
      <c r="D305" s="90">
        <v>1928</v>
      </c>
      <c r="E305" s="183">
        <f t="shared" si="4"/>
        <v>6.125518672199178</v>
      </c>
    </row>
    <row r="306" spans="1:5" ht="16.5" customHeight="1">
      <c r="A306" s="88">
        <v>2100211</v>
      </c>
      <c r="B306" s="89" t="s">
        <v>310</v>
      </c>
      <c r="C306" s="90">
        <v>19.6</v>
      </c>
      <c r="D306" s="90">
        <v>20</v>
      </c>
      <c r="E306" s="183">
        <f t="shared" si="4"/>
        <v>-1.9999999999999858</v>
      </c>
    </row>
    <row r="307" spans="1:5" ht="16.5" customHeight="1">
      <c r="A307" s="88">
        <v>2100299</v>
      </c>
      <c r="B307" s="89" t="s">
        <v>311</v>
      </c>
      <c r="C307" s="90">
        <v>800</v>
      </c>
      <c r="D307" s="90">
        <v>389</v>
      </c>
      <c r="E307" s="183">
        <f t="shared" si="4"/>
        <v>105.65552699228792</v>
      </c>
    </row>
    <row r="308" spans="1:5" ht="16.5" customHeight="1">
      <c r="A308" s="85">
        <v>21003</v>
      </c>
      <c r="B308" s="86" t="s">
        <v>312</v>
      </c>
      <c r="C308" s="87">
        <v>16388.4</v>
      </c>
      <c r="D308" s="87">
        <v>17276</v>
      </c>
      <c r="E308" s="183">
        <f t="shared" si="4"/>
        <v>-5.137763371150712</v>
      </c>
    </row>
    <row r="309" spans="1:5" ht="16.5" customHeight="1">
      <c r="A309" s="88">
        <v>2100302</v>
      </c>
      <c r="B309" s="89" t="s">
        <v>313</v>
      </c>
      <c r="C309" s="90">
        <v>16208.4</v>
      </c>
      <c r="D309" s="90">
        <v>16721</v>
      </c>
      <c r="E309" s="183">
        <f t="shared" si="4"/>
        <v>-3.0656061240356536</v>
      </c>
    </row>
    <row r="310" spans="1:5" ht="16.5" customHeight="1">
      <c r="A310" s="88">
        <v>2100399</v>
      </c>
      <c r="B310" s="89" t="s">
        <v>314</v>
      </c>
      <c r="C310" s="90">
        <v>180</v>
      </c>
      <c r="D310" s="90">
        <v>555</v>
      </c>
      <c r="E310" s="183">
        <f t="shared" si="4"/>
        <v>-67.56756756756756</v>
      </c>
    </row>
    <row r="311" spans="1:5" ht="16.5" customHeight="1">
      <c r="A311" s="85">
        <v>21004</v>
      </c>
      <c r="B311" s="86" t="s">
        <v>315</v>
      </c>
      <c r="C311" s="87">
        <v>16085.462868</v>
      </c>
      <c r="D311" s="87">
        <v>15669</v>
      </c>
      <c r="E311" s="183">
        <f t="shared" si="4"/>
        <v>2.6578777713957464</v>
      </c>
    </row>
    <row r="312" spans="1:5" ht="16.5" customHeight="1">
      <c r="A312" s="88">
        <v>2100401</v>
      </c>
      <c r="B312" s="89" t="s">
        <v>316</v>
      </c>
      <c r="C312" s="90">
        <v>1324.4458359999999</v>
      </c>
      <c r="D312" s="90">
        <v>1177</v>
      </c>
      <c r="E312" s="183">
        <f t="shared" si="4"/>
        <v>12.527258793542899</v>
      </c>
    </row>
    <row r="313" spans="1:5" ht="16.5" customHeight="1">
      <c r="A313" s="88">
        <v>2100402</v>
      </c>
      <c r="B313" s="89" t="s">
        <v>317</v>
      </c>
      <c r="C313" s="90">
        <v>1106.951792</v>
      </c>
      <c r="D313" s="90">
        <v>964</v>
      </c>
      <c r="E313" s="183">
        <f t="shared" si="4"/>
        <v>14.829024066390033</v>
      </c>
    </row>
    <row r="314" spans="1:5" ht="16.5" customHeight="1">
      <c r="A314" s="88">
        <v>2100403</v>
      </c>
      <c r="B314" s="89" t="s">
        <v>318</v>
      </c>
      <c r="C314" s="90">
        <v>1369.31542</v>
      </c>
      <c r="D314" s="90">
        <v>1299</v>
      </c>
      <c r="E314" s="183">
        <f t="shared" si="4"/>
        <v>5.41304234026174</v>
      </c>
    </row>
    <row r="315" spans="1:5" ht="16.5" customHeight="1">
      <c r="A315" s="88">
        <v>2100405</v>
      </c>
      <c r="B315" s="89" t="s">
        <v>319</v>
      </c>
      <c r="C315" s="90">
        <v>936.18</v>
      </c>
      <c r="D315" s="90">
        <v>469</v>
      </c>
      <c r="E315" s="183">
        <f t="shared" si="4"/>
        <v>99.61194029850745</v>
      </c>
    </row>
    <row r="316" spans="1:5" ht="16.5" customHeight="1">
      <c r="A316" s="88">
        <v>2100406</v>
      </c>
      <c r="B316" s="89" t="s">
        <v>320</v>
      </c>
      <c r="C316" s="90">
        <v>532.4821</v>
      </c>
      <c r="D316" s="90">
        <v>380</v>
      </c>
      <c r="E316" s="183">
        <f t="shared" si="4"/>
        <v>40.12686842105262</v>
      </c>
    </row>
    <row r="317" spans="1:5" ht="16.5" customHeight="1">
      <c r="A317" s="88">
        <v>2100407</v>
      </c>
      <c r="B317" s="89" t="s">
        <v>321</v>
      </c>
      <c r="C317" s="90">
        <v>3564.4377200000004</v>
      </c>
      <c r="D317" s="90">
        <v>3930</v>
      </c>
      <c r="E317" s="183">
        <f t="shared" si="4"/>
        <v>-9.301839185750623</v>
      </c>
    </row>
    <row r="318" spans="1:5" ht="16.5" customHeight="1">
      <c r="A318" s="88">
        <v>2100408</v>
      </c>
      <c r="B318" s="89" t="s">
        <v>322</v>
      </c>
      <c r="C318" s="90">
        <v>5744</v>
      </c>
      <c r="D318" s="90">
        <v>6211</v>
      </c>
      <c r="E318" s="183">
        <f t="shared" si="4"/>
        <v>-7.518918048623419</v>
      </c>
    </row>
    <row r="319" spans="1:5" ht="16.5" customHeight="1">
      <c r="A319" s="88">
        <v>2100409</v>
      </c>
      <c r="B319" s="89" t="s">
        <v>323</v>
      </c>
      <c r="C319" s="90">
        <v>1307.65</v>
      </c>
      <c r="D319" s="90">
        <v>731</v>
      </c>
      <c r="E319" s="183">
        <f t="shared" si="4"/>
        <v>78.88508891928865</v>
      </c>
    </row>
    <row r="320" spans="1:5" ht="16.5" customHeight="1">
      <c r="A320" s="88">
        <v>2100410</v>
      </c>
      <c r="B320" s="89" t="s">
        <v>324</v>
      </c>
      <c r="C320" s="90">
        <v>32</v>
      </c>
      <c r="D320" s="90">
        <v>15</v>
      </c>
      <c r="E320" s="183">
        <f t="shared" si="4"/>
        <v>113.33333333333334</v>
      </c>
    </row>
    <row r="321" spans="1:5" ht="16.5" customHeight="1">
      <c r="A321" s="88">
        <v>2100499</v>
      </c>
      <c r="B321" s="89" t="s">
        <v>325</v>
      </c>
      <c r="C321" s="90">
        <v>168</v>
      </c>
      <c r="D321" s="90">
        <v>493</v>
      </c>
      <c r="E321" s="183">
        <f t="shared" si="4"/>
        <v>-65.92292089249493</v>
      </c>
    </row>
    <row r="322" spans="1:5" ht="16.5" customHeight="1">
      <c r="A322" s="85">
        <v>21006</v>
      </c>
      <c r="B322" s="86" t="s">
        <v>326</v>
      </c>
      <c r="C322" s="87">
        <v>970.48</v>
      </c>
      <c r="D322" s="87">
        <v>724</v>
      </c>
      <c r="E322" s="183">
        <f t="shared" si="4"/>
        <v>34.04419889502762</v>
      </c>
    </row>
    <row r="323" spans="1:5" ht="16.5" customHeight="1">
      <c r="A323" s="88">
        <v>2100601</v>
      </c>
      <c r="B323" s="89" t="s">
        <v>327</v>
      </c>
      <c r="C323" s="90">
        <v>970.48</v>
      </c>
      <c r="D323" s="90">
        <v>724</v>
      </c>
      <c r="E323" s="183">
        <f t="shared" si="4"/>
        <v>34.04419889502762</v>
      </c>
    </row>
    <row r="324" spans="1:5" ht="16.5" customHeight="1">
      <c r="A324" s="85">
        <v>21007</v>
      </c>
      <c r="B324" s="86" t="s">
        <v>328</v>
      </c>
      <c r="C324" s="87">
        <v>5594.039084</v>
      </c>
      <c r="D324" s="87">
        <v>5283</v>
      </c>
      <c r="E324" s="183">
        <f t="shared" si="4"/>
        <v>5.887546545523364</v>
      </c>
    </row>
    <row r="325" spans="1:5" ht="16.5" customHeight="1">
      <c r="A325" s="88">
        <v>2100716</v>
      </c>
      <c r="B325" s="89" t="s">
        <v>329</v>
      </c>
      <c r="C325" s="90">
        <v>230.7592</v>
      </c>
      <c r="D325" s="90">
        <v>263</v>
      </c>
      <c r="E325" s="183">
        <f aca="true" t="shared" si="5" ref="E325:E388">_xlfn.IFERROR(C325/D325*100-100,0)</f>
        <v>-12.258859315589348</v>
      </c>
    </row>
    <row r="326" spans="1:5" ht="16.5" customHeight="1">
      <c r="A326" s="88">
        <v>2100717</v>
      </c>
      <c r="B326" s="89" t="s">
        <v>330</v>
      </c>
      <c r="C326" s="90">
        <v>1405.7098630000003</v>
      </c>
      <c r="D326" s="90">
        <v>1829</v>
      </c>
      <c r="E326" s="183">
        <f t="shared" si="5"/>
        <v>-23.143255166757783</v>
      </c>
    </row>
    <row r="327" spans="1:5" ht="16.5" customHeight="1">
      <c r="A327" s="88">
        <v>2100799</v>
      </c>
      <c r="B327" s="89" t="s">
        <v>331</v>
      </c>
      <c r="C327" s="90">
        <v>3957.570021000001</v>
      </c>
      <c r="D327" s="90">
        <v>3191</v>
      </c>
      <c r="E327" s="183">
        <f t="shared" si="5"/>
        <v>24.022877499216563</v>
      </c>
    </row>
    <row r="328" spans="1:5" ht="16.5" customHeight="1">
      <c r="A328" s="85">
        <v>21011</v>
      </c>
      <c r="B328" s="86" t="s">
        <v>335</v>
      </c>
      <c r="C328" s="87">
        <v>6289.153391999999</v>
      </c>
      <c r="D328" s="87">
        <v>5212</v>
      </c>
      <c r="E328" s="183">
        <f t="shared" si="5"/>
        <v>20.666795702225627</v>
      </c>
    </row>
    <row r="329" spans="1:5" ht="16.5" customHeight="1">
      <c r="A329" s="88">
        <v>2101101</v>
      </c>
      <c r="B329" s="89" t="s">
        <v>336</v>
      </c>
      <c r="C329" s="90">
        <v>670.36032</v>
      </c>
      <c r="D329" s="90">
        <v>505</v>
      </c>
      <c r="E329" s="183">
        <f t="shared" si="5"/>
        <v>32.744617821782185</v>
      </c>
    </row>
    <row r="330" spans="1:5" ht="16.5" customHeight="1">
      <c r="A330" s="88">
        <v>2101102</v>
      </c>
      <c r="B330" s="89" t="s">
        <v>337</v>
      </c>
      <c r="C330" s="90">
        <v>839.7619199999999</v>
      </c>
      <c r="D330" s="90">
        <v>705</v>
      </c>
      <c r="E330" s="183">
        <f t="shared" si="5"/>
        <v>19.115165957446806</v>
      </c>
    </row>
    <row r="331" spans="1:5" ht="16.5" customHeight="1">
      <c r="A331" s="88">
        <v>2101103</v>
      </c>
      <c r="B331" s="89" t="s">
        <v>338</v>
      </c>
      <c r="C331" s="90">
        <v>2593.528727999999</v>
      </c>
      <c r="D331" s="90">
        <v>2338</v>
      </c>
      <c r="E331" s="183">
        <f t="shared" si="5"/>
        <v>10.929372455089776</v>
      </c>
    </row>
    <row r="332" spans="1:5" ht="16.5" customHeight="1">
      <c r="A332" s="88">
        <v>2101199</v>
      </c>
      <c r="B332" s="89" t="s">
        <v>339</v>
      </c>
      <c r="C332" s="90">
        <v>2185.502424</v>
      </c>
      <c r="D332" s="90">
        <v>1664</v>
      </c>
      <c r="E332" s="183">
        <f t="shared" si="5"/>
        <v>31.340289903846156</v>
      </c>
    </row>
    <row r="333" spans="1:5" ht="16.5" customHeight="1">
      <c r="A333" s="85">
        <v>21012</v>
      </c>
      <c r="B333" s="86" t="s">
        <v>340</v>
      </c>
      <c r="C333" s="87">
        <v>23091</v>
      </c>
      <c r="D333" s="87">
        <v>29091</v>
      </c>
      <c r="E333" s="183">
        <f t="shared" si="5"/>
        <v>-20.62493554707642</v>
      </c>
    </row>
    <row r="334" spans="1:5" ht="16.5" customHeight="1">
      <c r="A334" s="88">
        <v>2101202</v>
      </c>
      <c r="B334" s="89" t="s">
        <v>341</v>
      </c>
      <c r="C334" s="90">
        <v>23091</v>
      </c>
      <c r="D334" s="90">
        <v>29091</v>
      </c>
      <c r="E334" s="183">
        <f t="shared" si="5"/>
        <v>-20.62493554707642</v>
      </c>
    </row>
    <row r="335" spans="1:5" ht="16.5" customHeight="1">
      <c r="A335" s="85">
        <v>21013</v>
      </c>
      <c r="B335" s="86" t="s">
        <v>342</v>
      </c>
      <c r="C335" s="87">
        <v>4409</v>
      </c>
      <c r="D335" s="87">
        <v>6425</v>
      </c>
      <c r="E335" s="183">
        <f t="shared" si="5"/>
        <v>-31.377431906614788</v>
      </c>
    </row>
    <row r="336" spans="1:5" ht="16.5" customHeight="1">
      <c r="A336" s="88">
        <v>2101301</v>
      </c>
      <c r="B336" s="89" t="s">
        <v>343</v>
      </c>
      <c r="C336" s="90">
        <v>4365</v>
      </c>
      <c r="D336" s="90">
        <v>6425</v>
      </c>
      <c r="E336" s="183">
        <f t="shared" si="5"/>
        <v>-32.06225680933852</v>
      </c>
    </row>
    <row r="337" spans="1:5" ht="16.5" customHeight="1">
      <c r="A337" s="88">
        <v>2101302</v>
      </c>
      <c r="B337" s="89" t="s">
        <v>799</v>
      </c>
      <c r="C337" s="90">
        <v>44</v>
      </c>
      <c r="D337" s="90">
        <v>0</v>
      </c>
      <c r="E337" s="183">
        <f t="shared" si="5"/>
        <v>0</v>
      </c>
    </row>
    <row r="338" spans="1:5" ht="16.5" customHeight="1">
      <c r="A338" s="85">
        <v>21014</v>
      </c>
      <c r="B338" s="86" t="s">
        <v>344</v>
      </c>
      <c r="C338" s="87">
        <v>365</v>
      </c>
      <c r="D338" s="87">
        <v>311</v>
      </c>
      <c r="E338" s="183">
        <f t="shared" si="5"/>
        <v>17.363344051446944</v>
      </c>
    </row>
    <row r="339" spans="1:5" ht="16.5" customHeight="1">
      <c r="A339" s="88">
        <v>2101401</v>
      </c>
      <c r="B339" s="89" t="s">
        <v>345</v>
      </c>
      <c r="C339" s="90">
        <v>365</v>
      </c>
      <c r="D339" s="90">
        <v>311</v>
      </c>
      <c r="E339" s="183">
        <f t="shared" si="5"/>
        <v>17.363344051446944</v>
      </c>
    </row>
    <row r="340" spans="1:5" ht="16.5" customHeight="1">
      <c r="A340" s="185">
        <v>21016</v>
      </c>
      <c r="B340" s="186" t="s">
        <v>800</v>
      </c>
      <c r="C340" s="87">
        <v>0</v>
      </c>
      <c r="D340" s="87">
        <v>65</v>
      </c>
      <c r="E340" s="183">
        <f t="shared" si="5"/>
        <v>-100</v>
      </c>
    </row>
    <row r="341" spans="1:5" ht="16.5" customHeight="1">
      <c r="A341" s="88">
        <v>2101601</v>
      </c>
      <c r="B341" s="89" t="s">
        <v>800</v>
      </c>
      <c r="C341" s="90">
        <v>0</v>
      </c>
      <c r="D341" s="90">
        <v>65</v>
      </c>
      <c r="E341" s="183">
        <f t="shared" si="5"/>
        <v>-100</v>
      </c>
    </row>
    <row r="342" spans="1:5" ht="16.5" customHeight="1">
      <c r="A342" s="85">
        <v>21099</v>
      </c>
      <c r="B342" s="86" t="s">
        <v>801</v>
      </c>
      <c r="C342" s="87">
        <v>376.4</v>
      </c>
      <c r="D342" s="87">
        <v>297</v>
      </c>
      <c r="E342" s="183">
        <f t="shared" si="5"/>
        <v>26.734006734006726</v>
      </c>
    </row>
    <row r="343" spans="1:5" ht="16.5" customHeight="1">
      <c r="A343" s="88">
        <v>2109901</v>
      </c>
      <c r="B343" s="89" t="s">
        <v>801</v>
      </c>
      <c r="C343" s="90">
        <v>376.4</v>
      </c>
      <c r="D343" s="90">
        <v>297</v>
      </c>
      <c r="E343" s="183">
        <f t="shared" si="5"/>
        <v>26.734006734006726</v>
      </c>
    </row>
    <row r="344" spans="1:5" ht="16.5" customHeight="1">
      <c r="A344" s="85">
        <v>211</v>
      </c>
      <c r="B344" s="86" t="s">
        <v>347</v>
      </c>
      <c r="C344" s="87">
        <v>5677.414504</v>
      </c>
      <c r="D344" s="87">
        <v>5141</v>
      </c>
      <c r="E344" s="183">
        <f t="shared" si="5"/>
        <v>10.43404987356547</v>
      </c>
    </row>
    <row r="345" spans="1:5" ht="16.5" customHeight="1">
      <c r="A345" s="85">
        <v>21101</v>
      </c>
      <c r="B345" s="86" t="s">
        <v>348</v>
      </c>
      <c r="C345" s="87">
        <v>2849.336704</v>
      </c>
      <c r="D345" s="87">
        <v>2392</v>
      </c>
      <c r="E345" s="183">
        <f t="shared" si="5"/>
        <v>19.119427424749148</v>
      </c>
    </row>
    <row r="346" spans="1:5" ht="16.5" customHeight="1">
      <c r="A346" s="88">
        <v>2110101</v>
      </c>
      <c r="B346" s="89" t="s">
        <v>63</v>
      </c>
      <c r="C346" s="90">
        <v>2382.736704</v>
      </c>
      <c r="D346" s="90">
        <v>2098</v>
      </c>
      <c r="E346" s="183">
        <f t="shared" si="5"/>
        <v>13.571816205910395</v>
      </c>
    </row>
    <row r="347" spans="1:5" ht="16.5" customHeight="1">
      <c r="A347" s="88">
        <v>2110102</v>
      </c>
      <c r="B347" s="89" t="s">
        <v>73</v>
      </c>
      <c r="C347" s="90">
        <v>138.6</v>
      </c>
      <c r="D347" s="90">
        <v>96</v>
      </c>
      <c r="E347" s="183">
        <f t="shared" si="5"/>
        <v>44.375</v>
      </c>
    </row>
    <row r="348" spans="1:5" ht="16.5" customHeight="1">
      <c r="A348" s="88">
        <v>2110199</v>
      </c>
      <c r="B348" s="89" t="s">
        <v>349</v>
      </c>
      <c r="C348" s="90">
        <v>328</v>
      </c>
      <c r="D348" s="90">
        <v>198</v>
      </c>
      <c r="E348" s="183">
        <f t="shared" si="5"/>
        <v>65.65656565656565</v>
      </c>
    </row>
    <row r="349" spans="1:5" ht="16.5" customHeight="1">
      <c r="A349" s="85">
        <v>21103</v>
      </c>
      <c r="B349" s="86" t="s">
        <v>350</v>
      </c>
      <c r="C349" s="87">
        <v>0</v>
      </c>
      <c r="D349" s="87">
        <v>603</v>
      </c>
      <c r="E349" s="183">
        <f t="shared" si="5"/>
        <v>-100</v>
      </c>
    </row>
    <row r="350" spans="1:5" ht="16.5" customHeight="1">
      <c r="A350" s="88">
        <v>2110301</v>
      </c>
      <c r="B350" s="89" t="s">
        <v>351</v>
      </c>
      <c r="C350" s="90">
        <v>0</v>
      </c>
      <c r="D350" s="90">
        <v>463</v>
      </c>
      <c r="E350" s="183">
        <f t="shared" si="5"/>
        <v>-100</v>
      </c>
    </row>
    <row r="351" spans="1:5" ht="16.5" customHeight="1">
      <c r="A351" s="88">
        <v>2110399</v>
      </c>
      <c r="B351" s="89" t="s">
        <v>352</v>
      </c>
      <c r="C351" s="90">
        <v>0</v>
      </c>
      <c r="D351" s="90">
        <v>140</v>
      </c>
      <c r="E351" s="183">
        <f t="shared" si="5"/>
        <v>-100</v>
      </c>
    </row>
    <row r="352" spans="1:5" ht="16.5" customHeight="1">
      <c r="A352" s="85">
        <v>21104</v>
      </c>
      <c r="B352" s="86" t="s">
        <v>353</v>
      </c>
      <c r="C352" s="87">
        <v>12.46</v>
      </c>
      <c r="D352" s="87">
        <v>283</v>
      </c>
      <c r="E352" s="183">
        <f t="shared" si="5"/>
        <v>-95.59717314487632</v>
      </c>
    </row>
    <row r="353" spans="1:5" ht="16.5" customHeight="1">
      <c r="A353" s="88">
        <v>2110401</v>
      </c>
      <c r="B353" s="89" t="s">
        <v>354</v>
      </c>
      <c r="C353" s="90">
        <v>12.46</v>
      </c>
      <c r="D353" s="90">
        <v>281</v>
      </c>
      <c r="E353" s="183">
        <f t="shared" si="5"/>
        <v>-95.56583629893238</v>
      </c>
    </row>
    <row r="354" spans="1:5" ht="16.5" customHeight="1">
      <c r="A354" s="88">
        <v>2110402</v>
      </c>
      <c r="B354" s="89" t="s">
        <v>355</v>
      </c>
      <c r="C354" s="90">
        <v>0</v>
      </c>
      <c r="D354" s="90">
        <v>2</v>
      </c>
      <c r="E354" s="183">
        <f t="shared" si="5"/>
        <v>-100</v>
      </c>
    </row>
    <row r="355" spans="1:5" ht="16.5" customHeight="1">
      <c r="A355" s="85">
        <v>21105</v>
      </c>
      <c r="B355" s="86" t="s">
        <v>356</v>
      </c>
      <c r="C355" s="87">
        <v>38.11</v>
      </c>
      <c r="D355" s="87">
        <v>41</v>
      </c>
      <c r="E355" s="183">
        <f t="shared" si="5"/>
        <v>-7.0487804878048905</v>
      </c>
    </row>
    <row r="356" spans="1:5" ht="16.5" customHeight="1">
      <c r="A356" s="88">
        <v>2110507</v>
      </c>
      <c r="B356" s="89" t="s">
        <v>357</v>
      </c>
      <c r="C356" s="90">
        <v>38.11</v>
      </c>
      <c r="D356" s="90">
        <v>4</v>
      </c>
      <c r="E356" s="183">
        <f t="shared" si="5"/>
        <v>852.75</v>
      </c>
    </row>
    <row r="357" spans="1:5" ht="16.5" customHeight="1">
      <c r="A357" s="88">
        <v>2110599</v>
      </c>
      <c r="B357" s="89" t="s">
        <v>358</v>
      </c>
      <c r="C357" s="90">
        <v>0</v>
      </c>
      <c r="D357" s="90">
        <v>37</v>
      </c>
      <c r="E357" s="183">
        <f t="shared" si="5"/>
        <v>-100</v>
      </c>
    </row>
    <row r="358" spans="1:5" ht="16.5" customHeight="1">
      <c r="A358" s="85">
        <v>21111</v>
      </c>
      <c r="B358" s="86" t="s">
        <v>359</v>
      </c>
      <c r="C358" s="87">
        <v>0</v>
      </c>
      <c r="D358" s="87">
        <v>421</v>
      </c>
      <c r="E358" s="183">
        <f t="shared" si="5"/>
        <v>-100</v>
      </c>
    </row>
    <row r="359" spans="1:5" ht="16.5" customHeight="1">
      <c r="A359" s="88">
        <v>2111103</v>
      </c>
      <c r="B359" s="89" t="s">
        <v>360</v>
      </c>
      <c r="C359" s="90">
        <v>0</v>
      </c>
      <c r="D359" s="90">
        <v>421</v>
      </c>
      <c r="E359" s="183">
        <f t="shared" si="5"/>
        <v>-100</v>
      </c>
    </row>
    <row r="360" spans="1:5" ht="16.5" customHeight="1">
      <c r="A360" s="85">
        <v>21199</v>
      </c>
      <c r="B360" s="86" t="s">
        <v>362</v>
      </c>
      <c r="C360" s="87">
        <v>2777.5078</v>
      </c>
      <c r="D360" s="87">
        <v>1401</v>
      </c>
      <c r="E360" s="183">
        <f t="shared" si="5"/>
        <v>98.25180585296215</v>
      </c>
    </row>
    <row r="361" spans="1:5" ht="16.5" customHeight="1">
      <c r="A361" s="88">
        <v>2119901</v>
      </c>
      <c r="B361" s="89" t="s">
        <v>362</v>
      </c>
      <c r="C361" s="90">
        <v>2777.5078</v>
      </c>
      <c r="D361" s="90">
        <v>1401</v>
      </c>
      <c r="E361" s="183">
        <f t="shared" si="5"/>
        <v>98.25180585296215</v>
      </c>
    </row>
    <row r="362" spans="1:5" ht="16.5" customHeight="1">
      <c r="A362" s="85">
        <v>212</v>
      </c>
      <c r="B362" s="86" t="s">
        <v>363</v>
      </c>
      <c r="C362" s="87">
        <v>77461.60535700001</v>
      </c>
      <c r="D362" s="87">
        <v>125166</v>
      </c>
      <c r="E362" s="183">
        <f t="shared" si="5"/>
        <v>-38.11290178083504</v>
      </c>
    </row>
    <row r="363" spans="1:5" ht="16.5" customHeight="1">
      <c r="A363" s="85">
        <v>21201</v>
      </c>
      <c r="B363" s="86" t="s">
        <v>364</v>
      </c>
      <c r="C363" s="87">
        <v>18100.625187</v>
      </c>
      <c r="D363" s="87">
        <v>40779</v>
      </c>
      <c r="E363" s="183">
        <f t="shared" si="5"/>
        <v>-55.61287626719635</v>
      </c>
    </row>
    <row r="364" spans="1:5" ht="16.5" customHeight="1">
      <c r="A364" s="88">
        <v>2120101</v>
      </c>
      <c r="B364" s="89" t="s">
        <v>63</v>
      </c>
      <c r="C364" s="90">
        <v>11508.675187</v>
      </c>
      <c r="D364" s="90">
        <v>10887</v>
      </c>
      <c r="E364" s="183">
        <f t="shared" si="5"/>
        <v>5.710252475429428</v>
      </c>
    </row>
    <row r="365" spans="1:5" ht="16.5" customHeight="1">
      <c r="A365" s="88">
        <v>2120102</v>
      </c>
      <c r="B365" s="89" t="s">
        <v>73</v>
      </c>
      <c r="C365" s="90">
        <v>240.9</v>
      </c>
      <c r="D365" s="90">
        <v>2104</v>
      </c>
      <c r="E365" s="183">
        <f t="shared" si="5"/>
        <v>-88.55038022813689</v>
      </c>
    </row>
    <row r="366" spans="1:5" ht="16.5" customHeight="1">
      <c r="A366" s="88">
        <v>2120104</v>
      </c>
      <c r="B366" s="89" t="s">
        <v>365</v>
      </c>
      <c r="C366" s="90">
        <v>1617.2</v>
      </c>
      <c r="D366" s="90">
        <v>408</v>
      </c>
      <c r="E366" s="183">
        <f t="shared" si="5"/>
        <v>296.37254901960785</v>
      </c>
    </row>
    <row r="367" spans="1:5" ht="16.5" customHeight="1">
      <c r="A367" s="88">
        <v>2120199</v>
      </c>
      <c r="B367" s="89" t="s">
        <v>366</v>
      </c>
      <c r="C367" s="90">
        <v>4733.85</v>
      </c>
      <c r="D367" s="90">
        <v>27380</v>
      </c>
      <c r="E367" s="183">
        <f t="shared" si="5"/>
        <v>-82.71055514974434</v>
      </c>
    </row>
    <row r="368" spans="1:5" ht="16.5" customHeight="1">
      <c r="A368" s="85">
        <v>21202</v>
      </c>
      <c r="B368" s="86" t="s">
        <v>367</v>
      </c>
      <c r="C368" s="87">
        <v>260</v>
      </c>
      <c r="D368" s="87">
        <v>2719</v>
      </c>
      <c r="E368" s="183">
        <f t="shared" si="5"/>
        <v>-90.43766090474439</v>
      </c>
    </row>
    <row r="369" spans="1:5" ht="16.5" customHeight="1">
      <c r="A369" s="88">
        <v>2120201</v>
      </c>
      <c r="B369" s="89" t="s">
        <v>367</v>
      </c>
      <c r="C369" s="90">
        <v>260</v>
      </c>
      <c r="D369" s="90">
        <v>2719</v>
      </c>
      <c r="E369" s="183">
        <f t="shared" si="5"/>
        <v>-90.43766090474439</v>
      </c>
    </row>
    <row r="370" spans="1:5" ht="16.5" customHeight="1">
      <c r="A370" s="85">
        <v>21203</v>
      </c>
      <c r="B370" s="86" t="s">
        <v>368</v>
      </c>
      <c r="C370" s="87">
        <v>39046.1488</v>
      </c>
      <c r="D370" s="87">
        <v>55708</v>
      </c>
      <c r="E370" s="183">
        <f t="shared" si="5"/>
        <v>-29.9092611474115</v>
      </c>
    </row>
    <row r="371" spans="1:5" ht="16.5" customHeight="1">
      <c r="A371" s="88">
        <v>2120303</v>
      </c>
      <c r="B371" s="89" t="s">
        <v>369</v>
      </c>
      <c r="C371" s="90">
        <v>26420</v>
      </c>
      <c r="D371" s="90">
        <v>36635</v>
      </c>
      <c r="E371" s="183">
        <f t="shared" si="5"/>
        <v>-27.88317183021701</v>
      </c>
    </row>
    <row r="372" spans="1:5" ht="16.5" customHeight="1">
      <c r="A372" s="88">
        <v>2120399</v>
      </c>
      <c r="B372" s="89" t="s">
        <v>370</v>
      </c>
      <c r="C372" s="90">
        <v>12626.1488</v>
      </c>
      <c r="D372" s="90">
        <v>19073</v>
      </c>
      <c r="E372" s="183">
        <f t="shared" si="5"/>
        <v>-33.80092906202485</v>
      </c>
    </row>
    <row r="373" spans="1:5" ht="16.5" customHeight="1">
      <c r="A373" s="85">
        <v>21205</v>
      </c>
      <c r="B373" s="86" t="s">
        <v>371</v>
      </c>
      <c r="C373" s="87">
        <v>9647.4942</v>
      </c>
      <c r="D373" s="87">
        <v>7452</v>
      </c>
      <c r="E373" s="183">
        <f t="shared" si="5"/>
        <v>29.461811594202885</v>
      </c>
    </row>
    <row r="374" spans="1:5" ht="16.5" customHeight="1">
      <c r="A374" s="88">
        <v>2120501</v>
      </c>
      <c r="B374" s="89" t="s">
        <v>371</v>
      </c>
      <c r="C374" s="90">
        <v>9647.4942</v>
      </c>
      <c r="D374" s="90">
        <v>7452</v>
      </c>
      <c r="E374" s="183">
        <f t="shared" si="5"/>
        <v>29.461811594202885</v>
      </c>
    </row>
    <row r="375" spans="1:5" ht="16.5" customHeight="1">
      <c r="A375" s="85">
        <v>21299</v>
      </c>
      <c r="B375" s="86" t="s">
        <v>372</v>
      </c>
      <c r="C375" s="87">
        <v>10407.33717</v>
      </c>
      <c r="D375" s="87">
        <v>18508</v>
      </c>
      <c r="E375" s="183">
        <f t="shared" si="5"/>
        <v>-43.76843975578129</v>
      </c>
    </row>
    <row r="376" spans="1:5" ht="16.5" customHeight="1">
      <c r="A376" s="88">
        <v>2129901</v>
      </c>
      <c r="B376" s="89" t="s">
        <v>372</v>
      </c>
      <c r="C376" s="90">
        <v>10407.33717</v>
      </c>
      <c r="D376" s="90">
        <v>18508</v>
      </c>
      <c r="E376" s="183">
        <f t="shared" si="5"/>
        <v>-43.76843975578129</v>
      </c>
    </row>
    <row r="377" spans="1:5" ht="16.5" customHeight="1">
      <c r="A377" s="85">
        <v>213</v>
      </c>
      <c r="B377" s="86" t="s">
        <v>373</v>
      </c>
      <c r="C377" s="87">
        <v>104104.791176</v>
      </c>
      <c r="D377" s="87">
        <v>72629</v>
      </c>
      <c r="E377" s="183">
        <f t="shared" si="5"/>
        <v>43.33777303281059</v>
      </c>
    </row>
    <row r="378" spans="1:5" ht="16.5" customHeight="1">
      <c r="A378" s="85">
        <v>21301</v>
      </c>
      <c r="B378" s="86" t="s">
        <v>374</v>
      </c>
      <c r="C378" s="87">
        <v>16199.113217000002</v>
      </c>
      <c r="D378" s="87">
        <v>19835</v>
      </c>
      <c r="E378" s="183">
        <f t="shared" si="5"/>
        <v>-18.330661875472643</v>
      </c>
    </row>
    <row r="379" spans="1:5" ht="16.5" customHeight="1">
      <c r="A379" s="88">
        <v>2130101</v>
      </c>
      <c r="B379" s="89" t="s">
        <v>63</v>
      </c>
      <c r="C379" s="90">
        <v>3118.2942020000005</v>
      </c>
      <c r="D379" s="90">
        <v>2544</v>
      </c>
      <c r="E379" s="183">
        <f t="shared" si="5"/>
        <v>22.57445762578618</v>
      </c>
    </row>
    <row r="380" spans="1:5" ht="16.5" customHeight="1">
      <c r="A380" s="88">
        <v>2130104</v>
      </c>
      <c r="B380" s="89" t="s">
        <v>76</v>
      </c>
      <c r="C380" s="90">
        <v>9247.924215000001</v>
      </c>
      <c r="D380" s="90">
        <v>8439</v>
      </c>
      <c r="E380" s="183">
        <f t="shared" si="5"/>
        <v>9.585545858514052</v>
      </c>
    </row>
    <row r="381" spans="1:5" ht="16.5" customHeight="1">
      <c r="A381" s="88">
        <v>2130106</v>
      </c>
      <c r="B381" s="89" t="s">
        <v>375</v>
      </c>
      <c r="C381" s="90">
        <v>80</v>
      </c>
      <c r="D381" s="90">
        <v>220</v>
      </c>
      <c r="E381" s="183">
        <f t="shared" si="5"/>
        <v>-63.63636363636363</v>
      </c>
    </row>
    <row r="382" spans="1:5" ht="16.5" customHeight="1">
      <c r="A382" s="88">
        <v>2130108</v>
      </c>
      <c r="B382" s="89" t="s">
        <v>376</v>
      </c>
      <c r="C382" s="90">
        <v>454</v>
      </c>
      <c r="D382" s="90">
        <v>145</v>
      </c>
      <c r="E382" s="183">
        <f t="shared" si="5"/>
        <v>213.1034482758621</v>
      </c>
    </row>
    <row r="383" spans="1:5" ht="16.5" customHeight="1">
      <c r="A383" s="88">
        <v>2130109</v>
      </c>
      <c r="B383" s="89" t="s">
        <v>377</v>
      </c>
      <c r="C383" s="90">
        <v>70</v>
      </c>
      <c r="D383" s="90">
        <v>0</v>
      </c>
      <c r="E383" s="183">
        <f t="shared" si="5"/>
        <v>0</v>
      </c>
    </row>
    <row r="384" spans="1:5" ht="16.5" customHeight="1">
      <c r="A384" s="88">
        <v>2130112</v>
      </c>
      <c r="B384" s="89" t="s">
        <v>802</v>
      </c>
      <c r="C384" s="90">
        <v>200</v>
      </c>
      <c r="D384" s="90">
        <v>0</v>
      </c>
      <c r="E384" s="183">
        <f t="shared" si="5"/>
        <v>0</v>
      </c>
    </row>
    <row r="385" spans="1:5" ht="16.5" customHeight="1">
      <c r="A385" s="88">
        <v>2130120</v>
      </c>
      <c r="B385" s="89" t="s">
        <v>379</v>
      </c>
      <c r="C385" s="90">
        <v>50</v>
      </c>
      <c r="D385" s="90">
        <v>48</v>
      </c>
      <c r="E385" s="183">
        <f t="shared" si="5"/>
        <v>4.166666666666671</v>
      </c>
    </row>
    <row r="386" spans="1:5" ht="16.5" customHeight="1">
      <c r="A386" s="88">
        <v>2130122</v>
      </c>
      <c r="B386" s="89" t="s">
        <v>380</v>
      </c>
      <c r="C386" s="90">
        <v>405</v>
      </c>
      <c r="D386" s="90">
        <v>398</v>
      </c>
      <c r="E386" s="183">
        <f t="shared" si="5"/>
        <v>1.7587939698492363</v>
      </c>
    </row>
    <row r="387" spans="1:5" ht="16.5" customHeight="1">
      <c r="A387" s="88">
        <v>2130124</v>
      </c>
      <c r="B387" s="89" t="s">
        <v>381</v>
      </c>
      <c r="C387" s="90">
        <v>0</v>
      </c>
      <c r="D387" s="90">
        <v>174</v>
      </c>
      <c r="E387" s="183">
        <f t="shared" si="5"/>
        <v>-100</v>
      </c>
    </row>
    <row r="388" spans="1:5" ht="16.5" customHeight="1">
      <c r="A388" s="88">
        <v>2130125</v>
      </c>
      <c r="B388" s="89" t="s">
        <v>382</v>
      </c>
      <c r="C388" s="90">
        <v>124.56</v>
      </c>
      <c r="D388" s="90">
        <v>84</v>
      </c>
      <c r="E388" s="183">
        <f t="shared" si="5"/>
        <v>48.28571428571428</v>
      </c>
    </row>
    <row r="389" spans="1:5" ht="16.5" customHeight="1">
      <c r="A389" s="88">
        <v>2130126</v>
      </c>
      <c r="B389" s="89" t="s">
        <v>383</v>
      </c>
      <c r="C389" s="90">
        <v>0</v>
      </c>
      <c r="D389" s="90">
        <v>161</v>
      </c>
      <c r="E389" s="183">
        <f aca="true" t="shared" si="6" ref="E389:E452">_xlfn.IFERROR(C389/D389*100-100,0)</f>
        <v>-100</v>
      </c>
    </row>
    <row r="390" spans="1:5" ht="16.5" customHeight="1">
      <c r="A390" s="88">
        <v>2130135</v>
      </c>
      <c r="B390" s="89" t="s">
        <v>384</v>
      </c>
      <c r="C390" s="90">
        <v>280</v>
      </c>
      <c r="D390" s="90">
        <v>415</v>
      </c>
      <c r="E390" s="183">
        <f t="shared" si="6"/>
        <v>-32.53012048192771</v>
      </c>
    </row>
    <row r="391" spans="1:5" ht="16.5" customHeight="1">
      <c r="A391" s="88">
        <v>2130142</v>
      </c>
      <c r="B391" s="89" t="s">
        <v>385</v>
      </c>
      <c r="C391" s="90">
        <v>50</v>
      </c>
      <c r="D391" s="90">
        <v>26</v>
      </c>
      <c r="E391" s="183">
        <f t="shared" si="6"/>
        <v>92.30769230769232</v>
      </c>
    </row>
    <row r="392" spans="1:5" ht="16.5" customHeight="1">
      <c r="A392" s="88">
        <v>2130148</v>
      </c>
      <c r="B392" s="89" t="s">
        <v>386</v>
      </c>
      <c r="C392" s="90">
        <v>0</v>
      </c>
      <c r="D392" s="90">
        <v>141</v>
      </c>
      <c r="E392" s="183">
        <f t="shared" si="6"/>
        <v>-100</v>
      </c>
    </row>
    <row r="393" spans="1:5" ht="16.5" customHeight="1">
      <c r="A393" s="88">
        <v>2130152</v>
      </c>
      <c r="B393" s="89" t="s">
        <v>387</v>
      </c>
      <c r="C393" s="90">
        <v>21.8648</v>
      </c>
      <c r="D393" s="90">
        <v>50</v>
      </c>
      <c r="E393" s="183">
        <f t="shared" si="6"/>
        <v>-56.2704</v>
      </c>
    </row>
    <row r="394" spans="1:5" ht="16.5" customHeight="1">
      <c r="A394" s="88">
        <v>2130199</v>
      </c>
      <c r="B394" s="89" t="s">
        <v>388</v>
      </c>
      <c r="C394" s="90">
        <v>2097.47</v>
      </c>
      <c r="D394" s="90">
        <v>6990</v>
      </c>
      <c r="E394" s="183">
        <f t="shared" si="6"/>
        <v>-69.99327610872675</v>
      </c>
    </row>
    <row r="395" spans="1:5" ht="16.5" customHeight="1">
      <c r="A395" s="85">
        <v>21302</v>
      </c>
      <c r="B395" s="86" t="s">
        <v>803</v>
      </c>
      <c r="C395" s="87">
        <v>13841.774765</v>
      </c>
      <c r="D395" s="87">
        <v>15050</v>
      </c>
      <c r="E395" s="183">
        <f t="shared" si="6"/>
        <v>-8.028074651162783</v>
      </c>
    </row>
    <row r="396" spans="1:5" ht="16.5" customHeight="1">
      <c r="A396" s="88">
        <v>2130201</v>
      </c>
      <c r="B396" s="89" t="s">
        <v>63</v>
      </c>
      <c r="C396" s="90">
        <v>3184.776662</v>
      </c>
      <c r="D396" s="90">
        <v>2828</v>
      </c>
      <c r="E396" s="183">
        <f t="shared" si="6"/>
        <v>12.615864992927868</v>
      </c>
    </row>
    <row r="397" spans="1:5" ht="16.5" customHeight="1">
      <c r="A397" s="88">
        <v>2130204</v>
      </c>
      <c r="B397" s="89" t="s">
        <v>804</v>
      </c>
      <c r="C397" s="90">
        <v>2630.238103</v>
      </c>
      <c r="D397" s="90">
        <v>2661</v>
      </c>
      <c r="E397" s="183">
        <f t="shared" si="6"/>
        <v>-1.156027696354741</v>
      </c>
    </row>
    <row r="398" spans="1:5" ht="16.5" customHeight="1">
      <c r="A398" s="88">
        <v>2130205</v>
      </c>
      <c r="B398" s="89" t="s">
        <v>391</v>
      </c>
      <c r="C398" s="90">
        <v>80</v>
      </c>
      <c r="D398" s="90">
        <v>180</v>
      </c>
      <c r="E398" s="183">
        <f t="shared" si="6"/>
        <v>-55.55555555555556</v>
      </c>
    </row>
    <row r="399" spans="1:5" ht="16.5" customHeight="1">
      <c r="A399" s="88">
        <v>2130209</v>
      </c>
      <c r="B399" s="89" t="s">
        <v>392</v>
      </c>
      <c r="C399" s="90">
        <v>5200</v>
      </c>
      <c r="D399" s="90">
        <v>4788</v>
      </c>
      <c r="E399" s="183">
        <f t="shared" si="6"/>
        <v>8.604845446950705</v>
      </c>
    </row>
    <row r="400" spans="1:5" ht="16.5" customHeight="1">
      <c r="A400" s="88">
        <v>2130213</v>
      </c>
      <c r="B400" s="89" t="s">
        <v>805</v>
      </c>
      <c r="C400" s="90">
        <v>0</v>
      </c>
      <c r="D400" s="90">
        <v>36</v>
      </c>
      <c r="E400" s="183">
        <f t="shared" si="6"/>
        <v>-100</v>
      </c>
    </row>
    <row r="401" spans="1:5" ht="16.5" customHeight="1">
      <c r="A401" s="88">
        <v>2130234</v>
      </c>
      <c r="B401" s="89" t="s">
        <v>806</v>
      </c>
      <c r="C401" s="90">
        <v>744</v>
      </c>
      <c r="D401" s="90">
        <v>1934</v>
      </c>
      <c r="E401" s="183">
        <f t="shared" si="6"/>
        <v>-61.53050672182006</v>
      </c>
    </row>
    <row r="402" spans="1:5" ht="16.5" customHeight="1">
      <c r="A402" s="88">
        <v>2130299</v>
      </c>
      <c r="B402" s="89" t="s">
        <v>807</v>
      </c>
      <c r="C402" s="90">
        <v>2002.76</v>
      </c>
      <c r="D402" s="90">
        <v>2623</v>
      </c>
      <c r="E402" s="183">
        <f t="shared" si="6"/>
        <v>-23.646206633625624</v>
      </c>
    </row>
    <row r="403" spans="1:5" ht="16.5" customHeight="1">
      <c r="A403" s="85">
        <v>21303</v>
      </c>
      <c r="B403" s="86" t="s">
        <v>396</v>
      </c>
      <c r="C403" s="87">
        <v>10487.584268</v>
      </c>
      <c r="D403" s="87">
        <v>15206</v>
      </c>
      <c r="E403" s="183">
        <f t="shared" si="6"/>
        <v>-31.02996009469946</v>
      </c>
    </row>
    <row r="404" spans="1:5" ht="16.5" customHeight="1">
      <c r="A404" s="88">
        <v>2130301</v>
      </c>
      <c r="B404" s="89" t="s">
        <v>63</v>
      </c>
      <c r="C404" s="90">
        <v>3295.7042680000004</v>
      </c>
      <c r="D404" s="90">
        <v>2933</v>
      </c>
      <c r="E404" s="183">
        <f t="shared" si="6"/>
        <v>12.366323491305849</v>
      </c>
    </row>
    <row r="405" spans="1:5" ht="16.5" customHeight="1">
      <c r="A405" s="88">
        <v>2130305</v>
      </c>
      <c r="B405" s="89" t="s">
        <v>398</v>
      </c>
      <c r="C405" s="90">
        <v>1940</v>
      </c>
      <c r="D405" s="90">
        <v>807</v>
      </c>
      <c r="E405" s="183">
        <f t="shared" si="6"/>
        <v>140.39653035935564</v>
      </c>
    </row>
    <row r="406" spans="1:5" ht="16.5" customHeight="1">
      <c r="A406" s="88">
        <v>2130306</v>
      </c>
      <c r="B406" s="89" t="s">
        <v>399</v>
      </c>
      <c r="C406" s="90">
        <v>100</v>
      </c>
      <c r="D406" s="90">
        <v>100</v>
      </c>
      <c r="E406" s="183">
        <f t="shared" si="6"/>
        <v>0</v>
      </c>
    </row>
    <row r="407" spans="1:5" ht="16.5" customHeight="1">
      <c r="A407" s="88">
        <v>2130308</v>
      </c>
      <c r="B407" s="89" t="s">
        <v>400</v>
      </c>
      <c r="C407" s="90">
        <v>100</v>
      </c>
      <c r="D407" s="90">
        <v>47</v>
      </c>
      <c r="E407" s="183">
        <f t="shared" si="6"/>
        <v>112.7659574468085</v>
      </c>
    </row>
    <row r="408" spans="1:5" ht="16.5" customHeight="1">
      <c r="A408" s="88">
        <v>2130310</v>
      </c>
      <c r="B408" s="89" t="s">
        <v>401</v>
      </c>
      <c r="C408" s="90">
        <v>30</v>
      </c>
      <c r="D408" s="90">
        <v>29</v>
      </c>
      <c r="E408" s="183">
        <f t="shared" si="6"/>
        <v>3.448275862068968</v>
      </c>
    </row>
    <row r="409" spans="1:5" ht="16.5" customHeight="1">
      <c r="A409" s="88">
        <v>2130314</v>
      </c>
      <c r="B409" s="89" t="s">
        <v>403</v>
      </c>
      <c r="C409" s="90">
        <v>220</v>
      </c>
      <c r="D409" s="90">
        <v>199</v>
      </c>
      <c r="E409" s="183">
        <f t="shared" si="6"/>
        <v>10.552763819095475</v>
      </c>
    </row>
    <row r="410" spans="1:5" ht="16.5" customHeight="1">
      <c r="A410" s="88">
        <v>2130316</v>
      </c>
      <c r="B410" s="89" t="s">
        <v>404</v>
      </c>
      <c r="C410" s="90">
        <v>200</v>
      </c>
      <c r="D410" s="90">
        <v>1944</v>
      </c>
      <c r="E410" s="183">
        <f t="shared" si="6"/>
        <v>-89.7119341563786</v>
      </c>
    </row>
    <row r="411" spans="1:5" ht="16.5" customHeight="1">
      <c r="A411" s="88">
        <v>2130319</v>
      </c>
      <c r="B411" s="89" t="s">
        <v>405</v>
      </c>
      <c r="C411" s="90">
        <v>0</v>
      </c>
      <c r="D411" s="90">
        <v>483</v>
      </c>
      <c r="E411" s="183">
        <f t="shared" si="6"/>
        <v>-100</v>
      </c>
    </row>
    <row r="412" spans="1:5" ht="16.5" customHeight="1">
      <c r="A412" s="88">
        <v>2130321</v>
      </c>
      <c r="B412" s="89" t="s">
        <v>406</v>
      </c>
      <c r="C412" s="90">
        <v>105</v>
      </c>
      <c r="D412" s="90">
        <v>0</v>
      </c>
      <c r="E412" s="183">
        <f t="shared" si="6"/>
        <v>0</v>
      </c>
    </row>
    <row r="413" spans="1:5" ht="16.5" customHeight="1">
      <c r="A413" s="88">
        <v>2130335</v>
      </c>
      <c r="B413" s="89" t="s">
        <v>407</v>
      </c>
      <c r="C413" s="90">
        <v>800</v>
      </c>
      <c r="D413" s="90">
        <v>219</v>
      </c>
      <c r="E413" s="183">
        <f t="shared" si="6"/>
        <v>265.29680365296804</v>
      </c>
    </row>
    <row r="414" spans="1:5" ht="16.5" customHeight="1">
      <c r="A414" s="88">
        <v>2130399</v>
      </c>
      <c r="B414" s="89" t="s">
        <v>408</v>
      </c>
      <c r="C414" s="90">
        <v>3696.88</v>
      </c>
      <c r="D414" s="90">
        <v>8445</v>
      </c>
      <c r="E414" s="183">
        <f t="shared" si="6"/>
        <v>-56.22403789224393</v>
      </c>
    </row>
    <row r="415" spans="1:5" ht="16.5" customHeight="1">
      <c r="A415" s="85">
        <v>21305</v>
      </c>
      <c r="B415" s="86" t="s">
        <v>409</v>
      </c>
      <c r="C415" s="87">
        <v>2572</v>
      </c>
      <c r="D415" s="87">
        <v>2923</v>
      </c>
      <c r="E415" s="183">
        <f t="shared" si="6"/>
        <v>-12.00821074238796</v>
      </c>
    </row>
    <row r="416" spans="1:5" ht="16.5" customHeight="1">
      <c r="A416" s="88">
        <v>2130504</v>
      </c>
      <c r="B416" s="89" t="s">
        <v>410</v>
      </c>
      <c r="C416" s="90">
        <v>200</v>
      </c>
      <c r="D416" s="90">
        <v>288</v>
      </c>
      <c r="E416" s="183">
        <f t="shared" si="6"/>
        <v>-30.555555555555557</v>
      </c>
    </row>
    <row r="417" spans="1:5" ht="16.5" customHeight="1">
      <c r="A417" s="88">
        <v>2130505</v>
      </c>
      <c r="B417" s="89" t="s">
        <v>411</v>
      </c>
      <c r="C417" s="90">
        <v>200</v>
      </c>
      <c r="D417" s="90">
        <v>821</v>
      </c>
      <c r="E417" s="183">
        <f t="shared" si="6"/>
        <v>-75.63946406820949</v>
      </c>
    </row>
    <row r="418" spans="1:5" ht="16.5" customHeight="1">
      <c r="A418" s="88">
        <v>2130506</v>
      </c>
      <c r="B418" s="89" t="s">
        <v>412</v>
      </c>
      <c r="C418" s="90">
        <v>200</v>
      </c>
      <c r="D418" s="90">
        <v>563</v>
      </c>
      <c r="E418" s="183">
        <f t="shared" si="6"/>
        <v>-64.47602131438721</v>
      </c>
    </row>
    <row r="419" spans="1:5" ht="16.5" customHeight="1">
      <c r="A419" s="88">
        <v>2130507</v>
      </c>
      <c r="B419" s="89" t="s">
        <v>808</v>
      </c>
      <c r="C419" s="90">
        <v>50</v>
      </c>
      <c r="D419" s="90">
        <v>0</v>
      </c>
      <c r="E419" s="183">
        <f t="shared" si="6"/>
        <v>0</v>
      </c>
    </row>
    <row r="420" spans="1:5" ht="16.5" customHeight="1">
      <c r="A420" s="88">
        <v>2130599</v>
      </c>
      <c r="B420" s="89" t="s">
        <v>413</v>
      </c>
      <c r="C420" s="90">
        <v>1922</v>
      </c>
      <c r="D420" s="90">
        <v>1251</v>
      </c>
      <c r="E420" s="183">
        <f t="shared" si="6"/>
        <v>53.63709032773781</v>
      </c>
    </row>
    <row r="421" spans="1:5" ht="16.5" customHeight="1">
      <c r="A421" s="85">
        <v>21306</v>
      </c>
      <c r="B421" s="86" t="s">
        <v>414</v>
      </c>
      <c r="C421" s="87">
        <v>725</v>
      </c>
      <c r="D421" s="87">
        <v>36</v>
      </c>
      <c r="E421" s="183">
        <f t="shared" si="6"/>
        <v>1913.888888888889</v>
      </c>
    </row>
    <row r="422" spans="1:5" ht="16.5" customHeight="1">
      <c r="A422" s="88">
        <v>2130602</v>
      </c>
      <c r="B422" s="89" t="s">
        <v>809</v>
      </c>
      <c r="C422" s="90">
        <v>125</v>
      </c>
      <c r="D422" s="90">
        <v>0</v>
      </c>
      <c r="E422" s="183">
        <f t="shared" si="6"/>
        <v>0</v>
      </c>
    </row>
    <row r="423" spans="1:5" ht="16.5" customHeight="1">
      <c r="A423" s="88">
        <v>2130603</v>
      </c>
      <c r="B423" s="89" t="s">
        <v>810</v>
      </c>
      <c r="C423" s="90">
        <v>600</v>
      </c>
      <c r="D423" s="90">
        <v>0</v>
      </c>
      <c r="E423" s="183">
        <f t="shared" si="6"/>
        <v>0</v>
      </c>
    </row>
    <row r="424" spans="1:5" ht="16.5" customHeight="1">
      <c r="A424" s="88">
        <v>2130699</v>
      </c>
      <c r="B424" s="89" t="s">
        <v>415</v>
      </c>
      <c r="C424" s="90">
        <v>0</v>
      </c>
      <c r="D424" s="90">
        <v>36</v>
      </c>
      <c r="E424" s="183">
        <f t="shared" si="6"/>
        <v>-100</v>
      </c>
    </row>
    <row r="425" spans="1:5" ht="16.5" customHeight="1">
      <c r="A425" s="85">
        <v>21307</v>
      </c>
      <c r="B425" s="86" t="s">
        <v>416</v>
      </c>
      <c r="C425" s="87">
        <v>21385.233547999997</v>
      </c>
      <c r="D425" s="87">
        <v>17920</v>
      </c>
      <c r="E425" s="183">
        <f t="shared" si="6"/>
        <v>19.33724078124999</v>
      </c>
    </row>
    <row r="426" spans="1:5" ht="16.5" customHeight="1">
      <c r="A426" s="88">
        <v>2130701</v>
      </c>
      <c r="B426" s="89" t="s">
        <v>417</v>
      </c>
      <c r="C426" s="90">
        <v>2500</v>
      </c>
      <c r="D426" s="90">
        <v>3262</v>
      </c>
      <c r="E426" s="183">
        <f t="shared" si="6"/>
        <v>-23.35990190067443</v>
      </c>
    </row>
    <row r="427" spans="1:5" ht="16.5" customHeight="1">
      <c r="A427" s="88">
        <v>2130705</v>
      </c>
      <c r="B427" s="89" t="s">
        <v>418</v>
      </c>
      <c r="C427" s="90">
        <v>14008.233547999998</v>
      </c>
      <c r="D427" s="90">
        <v>10400</v>
      </c>
      <c r="E427" s="183">
        <f t="shared" si="6"/>
        <v>34.69455334615384</v>
      </c>
    </row>
    <row r="428" spans="1:5" ht="16.5" customHeight="1">
      <c r="A428" s="88">
        <v>2130706</v>
      </c>
      <c r="B428" s="89" t="s">
        <v>419</v>
      </c>
      <c r="C428" s="90">
        <v>2377</v>
      </c>
      <c r="D428" s="90">
        <v>84</v>
      </c>
      <c r="E428" s="183">
        <f t="shared" si="6"/>
        <v>2729.7619047619046</v>
      </c>
    </row>
    <row r="429" spans="1:5" ht="16.5" customHeight="1">
      <c r="A429" s="88">
        <v>2130707</v>
      </c>
      <c r="B429" s="89" t="s">
        <v>420</v>
      </c>
      <c r="C429" s="90">
        <v>2500</v>
      </c>
      <c r="D429" s="90">
        <v>273</v>
      </c>
      <c r="E429" s="183">
        <f t="shared" si="6"/>
        <v>815.7509157509157</v>
      </c>
    </row>
    <row r="430" spans="1:5" ht="16.5" customHeight="1">
      <c r="A430" s="88">
        <v>2130799</v>
      </c>
      <c r="B430" s="89" t="s">
        <v>421</v>
      </c>
      <c r="C430" s="90">
        <v>0</v>
      </c>
      <c r="D430" s="90">
        <v>3901</v>
      </c>
      <c r="E430" s="183">
        <f t="shared" si="6"/>
        <v>-100</v>
      </c>
    </row>
    <row r="431" spans="1:5" ht="16.5" customHeight="1">
      <c r="A431" s="85">
        <v>21308</v>
      </c>
      <c r="B431" s="86" t="s">
        <v>422</v>
      </c>
      <c r="C431" s="87">
        <v>560</v>
      </c>
      <c r="D431" s="87">
        <v>228</v>
      </c>
      <c r="E431" s="183">
        <f t="shared" si="6"/>
        <v>145.61403508771932</v>
      </c>
    </row>
    <row r="432" spans="1:5" ht="16.5" customHeight="1">
      <c r="A432" s="88">
        <v>2130803</v>
      </c>
      <c r="B432" s="89" t="s">
        <v>423</v>
      </c>
      <c r="C432" s="90">
        <v>560</v>
      </c>
      <c r="D432" s="90">
        <v>228</v>
      </c>
      <c r="E432" s="183">
        <f t="shared" si="6"/>
        <v>145.61403508771932</v>
      </c>
    </row>
    <row r="433" spans="1:5" ht="16.5" customHeight="1">
      <c r="A433" s="85">
        <v>21399</v>
      </c>
      <c r="B433" s="86" t="s">
        <v>424</v>
      </c>
      <c r="C433" s="87">
        <v>38334.085377999996</v>
      </c>
      <c r="D433" s="87">
        <v>1431</v>
      </c>
      <c r="E433" s="183">
        <f t="shared" si="6"/>
        <v>2578.831962124388</v>
      </c>
    </row>
    <row r="434" spans="1:5" ht="16.5" customHeight="1">
      <c r="A434" s="88">
        <v>2139999</v>
      </c>
      <c r="B434" s="89" t="s">
        <v>424</v>
      </c>
      <c r="C434" s="90">
        <v>38334.085377999996</v>
      </c>
      <c r="D434" s="90">
        <v>1431</v>
      </c>
      <c r="E434" s="183">
        <f t="shared" si="6"/>
        <v>2578.831962124388</v>
      </c>
    </row>
    <row r="435" spans="1:5" ht="16.5" customHeight="1">
      <c r="A435" s="85">
        <v>214</v>
      </c>
      <c r="B435" s="86" t="s">
        <v>425</v>
      </c>
      <c r="C435" s="87">
        <v>33122.808244</v>
      </c>
      <c r="D435" s="87">
        <v>23392</v>
      </c>
      <c r="E435" s="183">
        <f t="shared" si="6"/>
        <v>41.59887245212036</v>
      </c>
    </row>
    <row r="436" spans="1:5" ht="16.5" customHeight="1">
      <c r="A436" s="85">
        <v>21401</v>
      </c>
      <c r="B436" s="86" t="s">
        <v>426</v>
      </c>
      <c r="C436" s="87">
        <v>27025.338244</v>
      </c>
      <c r="D436" s="87">
        <v>15183</v>
      </c>
      <c r="E436" s="183">
        <f t="shared" si="6"/>
        <v>77.99735390897712</v>
      </c>
    </row>
    <row r="437" spans="1:5" ht="16.5" customHeight="1">
      <c r="A437" s="88">
        <v>2140101</v>
      </c>
      <c r="B437" s="89" t="s">
        <v>63</v>
      </c>
      <c r="C437" s="90">
        <v>5704.738244</v>
      </c>
      <c r="D437" s="90">
        <v>5472</v>
      </c>
      <c r="E437" s="183">
        <f t="shared" si="6"/>
        <v>4.253257383040946</v>
      </c>
    </row>
    <row r="438" spans="1:5" ht="16.5" customHeight="1">
      <c r="A438" s="88">
        <v>2140199</v>
      </c>
      <c r="B438" s="89" t="s">
        <v>427</v>
      </c>
      <c r="C438" s="90">
        <v>21320.6</v>
      </c>
      <c r="D438" s="90">
        <v>9711</v>
      </c>
      <c r="E438" s="183">
        <f t="shared" si="6"/>
        <v>119.55102461126558</v>
      </c>
    </row>
    <row r="439" spans="1:5" ht="16.5" customHeight="1">
      <c r="A439" s="85">
        <v>21404</v>
      </c>
      <c r="B439" s="86" t="s">
        <v>428</v>
      </c>
      <c r="C439" s="87">
        <v>2620.47</v>
      </c>
      <c r="D439" s="87">
        <v>4254</v>
      </c>
      <c r="E439" s="183">
        <f t="shared" si="6"/>
        <v>-38.399858956276454</v>
      </c>
    </row>
    <row r="440" spans="1:5" ht="16.5" customHeight="1">
      <c r="A440" s="88">
        <v>2140401</v>
      </c>
      <c r="B440" s="89" t="s">
        <v>429</v>
      </c>
      <c r="C440" s="90">
        <v>0</v>
      </c>
      <c r="D440" s="90">
        <v>560</v>
      </c>
      <c r="E440" s="183">
        <f t="shared" si="6"/>
        <v>-100</v>
      </c>
    </row>
    <row r="441" spans="1:5" ht="16.5" customHeight="1">
      <c r="A441" s="88">
        <v>2140402</v>
      </c>
      <c r="B441" s="89" t="s">
        <v>430</v>
      </c>
      <c r="C441" s="90">
        <v>2354.38</v>
      </c>
      <c r="D441" s="90">
        <v>3298</v>
      </c>
      <c r="E441" s="183">
        <f t="shared" si="6"/>
        <v>-28.611885991509993</v>
      </c>
    </row>
    <row r="442" spans="1:5" ht="16.5" customHeight="1">
      <c r="A442" s="88">
        <v>2140403</v>
      </c>
      <c r="B442" s="89" t="s">
        <v>431</v>
      </c>
      <c r="C442" s="90">
        <v>266.09</v>
      </c>
      <c r="D442" s="90">
        <v>396</v>
      </c>
      <c r="E442" s="183">
        <f t="shared" si="6"/>
        <v>-32.80555555555557</v>
      </c>
    </row>
    <row r="443" spans="1:5" ht="16.5" customHeight="1">
      <c r="A443" s="85">
        <v>21406</v>
      </c>
      <c r="B443" s="86" t="s">
        <v>432</v>
      </c>
      <c r="C443" s="87">
        <v>3477</v>
      </c>
      <c r="D443" s="87">
        <v>3955</v>
      </c>
      <c r="E443" s="183">
        <f t="shared" si="6"/>
        <v>-12.085967130214911</v>
      </c>
    </row>
    <row r="444" spans="1:5" ht="16.5" customHeight="1">
      <c r="A444" s="88">
        <v>2140601</v>
      </c>
      <c r="B444" s="89" t="s">
        <v>433</v>
      </c>
      <c r="C444" s="90">
        <v>3477</v>
      </c>
      <c r="D444" s="90">
        <v>3870</v>
      </c>
      <c r="E444" s="183">
        <f t="shared" si="6"/>
        <v>-10.15503875968993</v>
      </c>
    </row>
    <row r="445" spans="1:5" ht="16.5" customHeight="1">
      <c r="A445" s="88">
        <v>2140699</v>
      </c>
      <c r="B445" s="89" t="s">
        <v>434</v>
      </c>
      <c r="C445" s="90">
        <v>0</v>
      </c>
      <c r="D445" s="90">
        <v>85</v>
      </c>
      <c r="E445" s="183">
        <f t="shared" si="6"/>
        <v>-100</v>
      </c>
    </row>
    <row r="446" spans="1:5" ht="16.5" customHeight="1">
      <c r="A446" s="85">
        <v>215</v>
      </c>
      <c r="B446" s="86" t="s">
        <v>435</v>
      </c>
      <c r="C446" s="87">
        <v>10594</v>
      </c>
      <c r="D446" s="87">
        <v>9245</v>
      </c>
      <c r="E446" s="183">
        <f t="shared" si="6"/>
        <v>14.591671173607352</v>
      </c>
    </row>
    <row r="447" spans="1:5" ht="16.5" customHeight="1">
      <c r="A447" s="85">
        <v>21505</v>
      </c>
      <c r="B447" s="86" t="s">
        <v>436</v>
      </c>
      <c r="C447" s="87">
        <v>0</v>
      </c>
      <c r="D447" s="87">
        <v>844</v>
      </c>
      <c r="E447" s="183">
        <f t="shared" si="6"/>
        <v>-100</v>
      </c>
    </row>
    <row r="448" spans="1:5" ht="16.5" customHeight="1">
      <c r="A448" s="88">
        <v>2150510</v>
      </c>
      <c r="B448" s="89" t="s">
        <v>437</v>
      </c>
      <c r="C448" s="90">
        <v>0</v>
      </c>
      <c r="D448" s="90">
        <v>844</v>
      </c>
      <c r="E448" s="183">
        <f t="shared" si="6"/>
        <v>-100</v>
      </c>
    </row>
    <row r="449" spans="1:5" ht="16.5" customHeight="1">
      <c r="A449" s="85">
        <v>21508</v>
      </c>
      <c r="B449" s="86" t="s">
        <v>442</v>
      </c>
      <c r="C449" s="87">
        <v>10091</v>
      </c>
      <c r="D449" s="87">
        <v>8063</v>
      </c>
      <c r="E449" s="183">
        <f t="shared" si="6"/>
        <v>25.151928562569765</v>
      </c>
    </row>
    <row r="450" spans="1:5" ht="16.5" customHeight="1">
      <c r="A450" s="88">
        <v>2150805</v>
      </c>
      <c r="B450" s="89" t="s">
        <v>443</v>
      </c>
      <c r="C450" s="90">
        <v>7991</v>
      </c>
      <c r="D450" s="90">
        <v>6309</v>
      </c>
      <c r="E450" s="183">
        <f t="shared" si="6"/>
        <v>26.660326517673155</v>
      </c>
    </row>
    <row r="451" spans="1:5" ht="16.5" customHeight="1">
      <c r="A451" s="88">
        <v>2150899</v>
      </c>
      <c r="B451" s="89" t="s">
        <v>444</v>
      </c>
      <c r="C451" s="90">
        <v>2100</v>
      </c>
      <c r="D451" s="90">
        <v>1754</v>
      </c>
      <c r="E451" s="183">
        <f t="shared" si="6"/>
        <v>19.72633979475485</v>
      </c>
    </row>
    <row r="452" spans="1:5" ht="16.5" customHeight="1">
      <c r="A452" s="85">
        <v>21599</v>
      </c>
      <c r="B452" s="86" t="s">
        <v>445</v>
      </c>
      <c r="C452" s="87">
        <v>503</v>
      </c>
      <c r="D452" s="87">
        <v>338</v>
      </c>
      <c r="E452" s="183">
        <f t="shared" si="6"/>
        <v>48.816568047337284</v>
      </c>
    </row>
    <row r="453" spans="1:5" ht="16.5" customHeight="1">
      <c r="A453" s="88">
        <v>2159904</v>
      </c>
      <c r="B453" s="89" t="s">
        <v>446</v>
      </c>
      <c r="C453" s="90">
        <v>0</v>
      </c>
      <c r="D453" s="90">
        <v>10</v>
      </c>
      <c r="E453" s="183">
        <f aca="true" t="shared" si="7" ref="E453:E516">_xlfn.IFERROR(C453/D453*100-100,0)</f>
        <v>-100</v>
      </c>
    </row>
    <row r="454" spans="1:5" ht="16.5" customHeight="1">
      <c r="A454" s="88">
        <v>2159999</v>
      </c>
      <c r="B454" s="89" t="s">
        <v>445</v>
      </c>
      <c r="C454" s="90">
        <v>503</v>
      </c>
      <c r="D454" s="90">
        <v>328</v>
      </c>
      <c r="E454" s="183">
        <f t="shared" si="7"/>
        <v>53.35365853658536</v>
      </c>
    </row>
    <row r="455" spans="1:5" ht="16.5" customHeight="1">
      <c r="A455" s="85">
        <v>216</v>
      </c>
      <c r="B455" s="86" t="s">
        <v>447</v>
      </c>
      <c r="C455" s="87">
        <v>1681.8286</v>
      </c>
      <c r="D455" s="87">
        <v>3521</v>
      </c>
      <c r="E455" s="183">
        <f t="shared" si="7"/>
        <v>-52.23434819653507</v>
      </c>
    </row>
    <row r="456" spans="1:5" ht="16.5" customHeight="1">
      <c r="A456" s="85">
        <v>21602</v>
      </c>
      <c r="B456" s="86" t="s">
        <v>448</v>
      </c>
      <c r="C456" s="87">
        <v>1660.8286</v>
      </c>
      <c r="D456" s="87">
        <v>3222</v>
      </c>
      <c r="E456" s="183">
        <f t="shared" si="7"/>
        <v>-48.453488516449404</v>
      </c>
    </row>
    <row r="457" spans="1:5" ht="16.5" customHeight="1">
      <c r="A457" s="88">
        <v>2160201</v>
      </c>
      <c r="B457" s="89" t="s">
        <v>811</v>
      </c>
      <c r="C457" s="90">
        <v>350.8286</v>
      </c>
      <c r="D457" s="90">
        <v>317</v>
      </c>
      <c r="E457" s="183">
        <f t="shared" si="7"/>
        <v>10.671482649842275</v>
      </c>
    </row>
    <row r="458" spans="1:5" ht="16.5" customHeight="1">
      <c r="A458" s="88">
        <v>2160299</v>
      </c>
      <c r="B458" s="89" t="s">
        <v>449</v>
      </c>
      <c r="C458" s="90">
        <v>1310</v>
      </c>
      <c r="D458" s="90">
        <v>2905</v>
      </c>
      <c r="E458" s="183">
        <f t="shared" si="7"/>
        <v>-54.90533562822719</v>
      </c>
    </row>
    <row r="459" spans="1:5" ht="16.5" customHeight="1">
      <c r="A459" s="85">
        <v>21606</v>
      </c>
      <c r="B459" s="86" t="s">
        <v>453</v>
      </c>
      <c r="C459" s="87">
        <v>21</v>
      </c>
      <c r="D459" s="87">
        <v>299</v>
      </c>
      <c r="E459" s="183">
        <f t="shared" si="7"/>
        <v>-92.97658862876254</v>
      </c>
    </row>
    <row r="460" spans="1:5" ht="16.5" customHeight="1">
      <c r="A460" s="88">
        <v>2160699</v>
      </c>
      <c r="B460" s="89" t="s">
        <v>454</v>
      </c>
      <c r="C460" s="90">
        <v>21</v>
      </c>
      <c r="D460" s="90">
        <v>299</v>
      </c>
      <c r="E460" s="183">
        <f t="shared" si="7"/>
        <v>-92.97658862876254</v>
      </c>
    </row>
    <row r="461" spans="1:5" ht="16.5" customHeight="1">
      <c r="A461" s="85">
        <v>217</v>
      </c>
      <c r="B461" s="86" t="s">
        <v>455</v>
      </c>
      <c r="C461" s="87">
        <v>0</v>
      </c>
      <c r="D461" s="87">
        <v>85</v>
      </c>
      <c r="E461" s="183">
        <f t="shared" si="7"/>
        <v>-100</v>
      </c>
    </row>
    <row r="462" spans="1:5" ht="16.5" customHeight="1">
      <c r="A462" s="85">
        <v>21703</v>
      </c>
      <c r="B462" s="86" t="s">
        <v>456</v>
      </c>
      <c r="C462" s="87">
        <v>0</v>
      </c>
      <c r="D462" s="87">
        <v>85</v>
      </c>
      <c r="E462" s="183">
        <f t="shared" si="7"/>
        <v>-100</v>
      </c>
    </row>
    <row r="463" spans="1:5" ht="16.5" customHeight="1">
      <c r="A463" s="88">
        <v>2170302</v>
      </c>
      <c r="B463" s="89" t="s">
        <v>812</v>
      </c>
      <c r="C463" s="90">
        <v>0</v>
      </c>
      <c r="D463" s="90">
        <v>85</v>
      </c>
      <c r="E463" s="183">
        <f t="shared" si="7"/>
        <v>-100</v>
      </c>
    </row>
    <row r="464" spans="1:5" ht="16.5" customHeight="1">
      <c r="A464" s="85">
        <v>219</v>
      </c>
      <c r="B464" s="86" t="s">
        <v>458</v>
      </c>
      <c r="C464" s="87">
        <v>0</v>
      </c>
      <c r="D464" s="87">
        <v>60</v>
      </c>
      <c r="E464" s="183">
        <f t="shared" si="7"/>
        <v>-100</v>
      </c>
    </row>
    <row r="465" spans="1:5" ht="16.5" customHeight="1">
      <c r="A465" s="85">
        <v>21901</v>
      </c>
      <c r="B465" s="86" t="s">
        <v>459</v>
      </c>
      <c r="C465" s="87">
        <v>0</v>
      </c>
      <c r="D465" s="87">
        <v>10</v>
      </c>
      <c r="E465" s="183">
        <f t="shared" si="7"/>
        <v>-100</v>
      </c>
    </row>
    <row r="466" spans="1:5" ht="16.5" customHeight="1">
      <c r="A466" s="85">
        <v>21999</v>
      </c>
      <c r="B466" s="86" t="s">
        <v>460</v>
      </c>
      <c r="C466" s="87">
        <v>0</v>
      </c>
      <c r="D466" s="87">
        <v>50</v>
      </c>
      <c r="E466" s="183">
        <f t="shared" si="7"/>
        <v>-100</v>
      </c>
    </row>
    <row r="467" spans="1:5" ht="16.5" customHeight="1">
      <c r="A467" s="85">
        <v>220</v>
      </c>
      <c r="B467" s="86" t="s">
        <v>813</v>
      </c>
      <c r="C467" s="87">
        <v>14353.034190999999</v>
      </c>
      <c r="D467" s="87">
        <v>8181</v>
      </c>
      <c r="E467" s="183">
        <f t="shared" si="7"/>
        <v>75.44351779733526</v>
      </c>
    </row>
    <row r="468" spans="1:5" ht="16.5" customHeight="1">
      <c r="A468" s="85">
        <v>22001</v>
      </c>
      <c r="B468" s="86" t="s">
        <v>814</v>
      </c>
      <c r="C468" s="87">
        <v>12814.972524</v>
      </c>
      <c r="D468" s="87">
        <v>7794</v>
      </c>
      <c r="E468" s="183">
        <f t="shared" si="7"/>
        <v>64.42099722863745</v>
      </c>
    </row>
    <row r="469" spans="1:5" ht="16.5" customHeight="1">
      <c r="A469" s="88">
        <v>2200101</v>
      </c>
      <c r="B469" s="89" t="s">
        <v>63</v>
      </c>
      <c r="C469" s="90">
        <v>3898.6625240000003</v>
      </c>
      <c r="D469" s="90">
        <v>3622</v>
      </c>
      <c r="E469" s="183">
        <f t="shared" si="7"/>
        <v>7.638391054665945</v>
      </c>
    </row>
    <row r="470" spans="1:5" ht="16.5" customHeight="1">
      <c r="A470" s="88">
        <v>2200102</v>
      </c>
      <c r="B470" s="89" t="s">
        <v>73</v>
      </c>
      <c r="C470" s="90">
        <v>89</v>
      </c>
      <c r="D470" s="90">
        <v>38</v>
      </c>
      <c r="E470" s="183">
        <f t="shared" si="7"/>
        <v>134.21052631578948</v>
      </c>
    </row>
    <row r="471" spans="1:5" ht="16.5" customHeight="1">
      <c r="A471" s="88">
        <v>2200104</v>
      </c>
      <c r="B471" s="89" t="s">
        <v>815</v>
      </c>
      <c r="C471" s="90">
        <v>346.8</v>
      </c>
      <c r="D471" s="90">
        <v>301</v>
      </c>
      <c r="E471" s="183">
        <f t="shared" si="7"/>
        <v>15.215946843853828</v>
      </c>
    </row>
    <row r="472" spans="1:5" ht="16.5" customHeight="1">
      <c r="A472" s="88">
        <v>2200105</v>
      </c>
      <c r="B472" s="89" t="s">
        <v>464</v>
      </c>
      <c r="C472" s="90">
        <v>552.91</v>
      </c>
      <c r="D472" s="90">
        <v>70</v>
      </c>
      <c r="E472" s="183">
        <f t="shared" si="7"/>
        <v>689.8714285714285</v>
      </c>
    </row>
    <row r="473" spans="1:5" ht="16.5" customHeight="1">
      <c r="A473" s="88">
        <v>2200106</v>
      </c>
      <c r="B473" s="89" t="s">
        <v>465</v>
      </c>
      <c r="C473" s="90">
        <v>7413.6</v>
      </c>
      <c r="D473" s="90">
        <v>3147</v>
      </c>
      <c r="E473" s="183">
        <f t="shared" si="7"/>
        <v>135.57673975214493</v>
      </c>
    </row>
    <row r="474" spans="1:5" ht="16.5" customHeight="1">
      <c r="A474" s="88">
        <v>2200108</v>
      </c>
      <c r="B474" s="89" t="s">
        <v>816</v>
      </c>
      <c r="C474" s="90">
        <v>18</v>
      </c>
      <c r="D474" s="90">
        <v>23</v>
      </c>
      <c r="E474" s="183">
        <f t="shared" si="7"/>
        <v>-21.73913043478261</v>
      </c>
    </row>
    <row r="475" spans="1:5" ht="16.5" customHeight="1">
      <c r="A475" s="88">
        <v>2200199</v>
      </c>
      <c r="B475" s="89" t="s">
        <v>817</v>
      </c>
      <c r="C475" s="90">
        <v>496</v>
      </c>
      <c r="D475" s="90">
        <v>593</v>
      </c>
      <c r="E475" s="183">
        <f t="shared" si="7"/>
        <v>-16.357504215851606</v>
      </c>
    </row>
    <row r="476" spans="1:5" ht="16.5" customHeight="1">
      <c r="A476" s="85">
        <v>22003</v>
      </c>
      <c r="B476" s="86" t="s">
        <v>470</v>
      </c>
      <c r="C476" s="87">
        <v>2.11</v>
      </c>
      <c r="D476" s="87">
        <v>1</v>
      </c>
      <c r="E476" s="183">
        <f t="shared" si="7"/>
        <v>111</v>
      </c>
    </row>
    <row r="477" spans="1:5" ht="16.5" customHeight="1">
      <c r="A477" s="88">
        <v>2200304</v>
      </c>
      <c r="B477" s="89" t="s">
        <v>471</v>
      </c>
      <c r="C477" s="90">
        <v>2.11</v>
      </c>
      <c r="D477" s="90">
        <v>1</v>
      </c>
      <c r="E477" s="183">
        <f t="shared" si="7"/>
        <v>111</v>
      </c>
    </row>
    <row r="478" spans="1:5" ht="16.5" customHeight="1">
      <c r="A478" s="85">
        <v>22005</v>
      </c>
      <c r="B478" s="86" t="s">
        <v>474</v>
      </c>
      <c r="C478" s="87">
        <v>1535.951667</v>
      </c>
      <c r="D478" s="87">
        <v>386</v>
      </c>
      <c r="E478" s="183">
        <f t="shared" si="7"/>
        <v>297.91493963730574</v>
      </c>
    </row>
    <row r="479" spans="1:5" ht="16.5" customHeight="1">
      <c r="A479" s="88">
        <v>2200504</v>
      </c>
      <c r="B479" s="89" t="s">
        <v>475</v>
      </c>
      <c r="C479" s="90">
        <v>170.351667</v>
      </c>
      <c r="D479" s="90">
        <v>150</v>
      </c>
      <c r="E479" s="183">
        <f t="shared" si="7"/>
        <v>13.567778000000004</v>
      </c>
    </row>
    <row r="480" spans="1:5" ht="16.5" customHeight="1">
      <c r="A480" s="88">
        <v>2200511</v>
      </c>
      <c r="B480" s="89" t="s">
        <v>477</v>
      </c>
      <c r="C480" s="90">
        <v>1365.6</v>
      </c>
      <c r="D480" s="90">
        <v>236</v>
      </c>
      <c r="E480" s="183">
        <f t="shared" si="7"/>
        <v>478.6440677966102</v>
      </c>
    </row>
    <row r="481" spans="1:5" ht="16.5" customHeight="1">
      <c r="A481" s="85">
        <v>221</v>
      </c>
      <c r="B481" s="86" t="s">
        <v>478</v>
      </c>
      <c r="C481" s="87">
        <v>4121.1978</v>
      </c>
      <c r="D481" s="87">
        <v>2708</v>
      </c>
      <c r="E481" s="183">
        <f t="shared" si="7"/>
        <v>52.186033973412094</v>
      </c>
    </row>
    <row r="482" spans="1:5" ht="16.5" customHeight="1">
      <c r="A482" s="85">
        <v>22101</v>
      </c>
      <c r="B482" s="86" t="s">
        <v>479</v>
      </c>
      <c r="C482" s="87">
        <v>2098</v>
      </c>
      <c r="D482" s="87">
        <v>722</v>
      </c>
      <c r="E482" s="183">
        <f t="shared" si="7"/>
        <v>190.58171745152356</v>
      </c>
    </row>
    <row r="483" spans="1:5" ht="16.5" customHeight="1">
      <c r="A483" s="88">
        <v>2210103</v>
      </c>
      <c r="B483" s="89" t="s">
        <v>480</v>
      </c>
      <c r="C483" s="90">
        <v>1673</v>
      </c>
      <c r="D483" s="90">
        <v>0</v>
      </c>
      <c r="E483" s="183">
        <f t="shared" si="7"/>
        <v>0</v>
      </c>
    </row>
    <row r="484" spans="1:5" ht="16.5" customHeight="1">
      <c r="A484" s="88">
        <v>2210105</v>
      </c>
      <c r="B484" s="89" t="s">
        <v>481</v>
      </c>
      <c r="C484" s="90">
        <v>225</v>
      </c>
      <c r="D484" s="90">
        <v>516</v>
      </c>
      <c r="E484" s="183">
        <f t="shared" si="7"/>
        <v>-56.395348837209305</v>
      </c>
    </row>
    <row r="485" spans="1:5" ht="16.5" customHeight="1">
      <c r="A485" s="88">
        <v>2210107</v>
      </c>
      <c r="B485" s="89" t="s">
        <v>482</v>
      </c>
      <c r="C485" s="90">
        <v>200</v>
      </c>
      <c r="D485" s="90">
        <v>84</v>
      </c>
      <c r="E485" s="183">
        <f t="shared" si="7"/>
        <v>138.0952380952381</v>
      </c>
    </row>
    <row r="486" spans="1:5" ht="16.5" customHeight="1">
      <c r="A486" s="88">
        <v>2210199</v>
      </c>
      <c r="B486" s="89" t="s">
        <v>483</v>
      </c>
      <c r="C486" s="90">
        <v>0</v>
      </c>
      <c r="D486" s="90">
        <v>122</v>
      </c>
      <c r="E486" s="183">
        <f t="shared" si="7"/>
        <v>-100</v>
      </c>
    </row>
    <row r="487" spans="1:5" ht="16.5" customHeight="1">
      <c r="A487" s="85">
        <v>22102</v>
      </c>
      <c r="B487" s="86" t="s">
        <v>484</v>
      </c>
      <c r="C487" s="87">
        <v>400</v>
      </c>
      <c r="D487" s="87">
        <v>555</v>
      </c>
      <c r="E487" s="183">
        <f t="shared" si="7"/>
        <v>-27.927927927927925</v>
      </c>
    </row>
    <row r="488" spans="1:5" ht="16.5" customHeight="1">
      <c r="A488" s="88">
        <v>2210203</v>
      </c>
      <c r="B488" s="89" t="s">
        <v>485</v>
      </c>
      <c r="C488" s="90">
        <v>400</v>
      </c>
      <c r="D488" s="90">
        <v>555</v>
      </c>
      <c r="E488" s="183">
        <f t="shared" si="7"/>
        <v>-27.927927927927925</v>
      </c>
    </row>
    <row r="489" spans="1:5" ht="16.5" customHeight="1">
      <c r="A489" s="85">
        <v>22103</v>
      </c>
      <c r="B489" s="86" t="s">
        <v>486</v>
      </c>
      <c r="C489" s="87">
        <v>1623.1978</v>
      </c>
      <c r="D489" s="87">
        <v>1431</v>
      </c>
      <c r="E489" s="183">
        <f t="shared" si="7"/>
        <v>13.431013277428377</v>
      </c>
    </row>
    <row r="490" spans="1:5" ht="16.5" customHeight="1">
      <c r="A490" s="88">
        <v>2210302</v>
      </c>
      <c r="B490" s="89" t="s">
        <v>487</v>
      </c>
      <c r="C490" s="90">
        <v>323.1978</v>
      </c>
      <c r="D490" s="90">
        <v>280</v>
      </c>
      <c r="E490" s="183">
        <f t="shared" si="7"/>
        <v>15.427785714285719</v>
      </c>
    </row>
    <row r="491" spans="1:5" ht="16.5" customHeight="1">
      <c r="A491" s="88">
        <v>2210399</v>
      </c>
      <c r="B491" s="89" t="s">
        <v>488</v>
      </c>
      <c r="C491" s="90">
        <v>1300</v>
      </c>
      <c r="D491" s="90">
        <v>1151</v>
      </c>
      <c r="E491" s="183">
        <f t="shared" si="7"/>
        <v>12.945264986967857</v>
      </c>
    </row>
    <row r="492" spans="1:5" ht="16.5" customHeight="1">
      <c r="A492" s="85">
        <v>222</v>
      </c>
      <c r="B492" s="86" t="s">
        <v>489</v>
      </c>
      <c r="C492" s="87">
        <v>15.5</v>
      </c>
      <c r="D492" s="87">
        <v>14</v>
      </c>
      <c r="E492" s="183">
        <f t="shared" si="7"/>
        <v>10.714285714285722</v>
      </c>
    </row>
    <row r="493" spans="1:5" ht="16.5" customHeight="1">
      <c r="A493" s="85">
        <v>22201</v>
      </c>
      <c r="B493" s="86" t="s">
        <v>490</v>
      </c>
      <c r="C493" s="87">
        <v>15.5</v>
      </c>
      <c r="D493" s="87">
        <v>14</v>
      </c>
      <c r="E493" s="183">
        <f t="shared" si="7"/>
        <v>10.714285714285722</v>
      </c>
    </row>
    <row r="494" spans="1:5" ht="16.5" customHeight="1">
      <c r="A494" s="88">
        <v>2220112</v>
      </c>
      <c r="B494" s="89" t="s">
        <v>491</v>
      </c>
      <c r="C494" s="90">
        <v>10</v>
      </c>
      <c r="D494" s="90">
        <v>8</v>
      </c>
      <c r="E494" s="183">
        <f t="shared" si="7"/>
        <v>25</v>
      </c>
    </row>
    <row r="495" spans="1:5" ht="16.5" customHeight="1">
      <c r="A495" s="88">
        <v>2220199</v>
      </c>
      <c r="B495" s="89" t="s">
        <v>492</v>
      </c>
      <c r="C495" s="90">
        <v>5.5</v>
      </c>
      <c r="D495" s="90">
        <v>6</v>
      </c>
      <c r="E495" s="183">
        <f t="shared" si="7"/>
        <v>-8.333333333333343</v>
      </c>
    </row>
    <row r="496" spans="1:5" ht="16.5" customHeight="1">
      <c r="A496" s="85">
        <v>224</v>
      </c>
      <c r="B496" s="86" t="s">
        <v>818</v>
      </c>
      <c r="C496" s="87">
        <v>7587.232788999999</v>
      </c>
      <c r="D496" s="87">
        <v>9702</v>
      </c>
      <c r="E496" s="183">
        <f t="shared" si="7"/>
        <v>-21.797229550608137</v>
      </c>
    </row>
    <row r="497" spans="1:5" ht="16.5" customHeight="1">
      <c r="A497" s="85">
        <v>22401</v>
      </c>
      <c r="B497" s="86" t="s">
        <v>819</v>
      </c>
      <c r="C497" s="87">
        <v>3396.694989</v>
      </c>
      <c r="D497" s="87">
        <v>2899</v>
      </c>
      <c r="E497" s="183">
        <f t="shared" si="7"/>
        <v>17.167816109003113</v>
      </c>
    </row>
    <row r="498" spans="1:5" ht="16.5" customHeight="1">
      <c r="A498" s="88">
        <v>2240101</v>
      </c>
      <c r="B498" s="89" t="s">
        <v>63</v>
      </c>
      <c r="C498" s="90">
        <v>577.648812</v>
      </c>
      <c r="D498" s="90">
        <v>695</v>
      </c>
      <c r="E498" s="183">
        <f t="shared" si="7"/>
        <v>-16.885063021582738</v>
      </c>
    </row>
    <row r="499" spans="1:5" ht="16.5" customHeight="1">
      <c r="A499" s="88">
        <v>2240106</v>
      </c>
      <c r="B499" s="89" t="s">
        <v>820</v>
      </c>
      <c r="C499" s="90">
        <v>25</v>
      </c>
      <c r="D499" s="90">
        <v>8</v>
      </c>
      <c r="E499" s="183">
        <f t="shared" si="7"/>
        <v>212.5</v>
      </c>
    </row>
    <row r="500" spans="1:5" ht="16.5" customHeight="1">
      <c r="A500" s="88">
        <v>2240150</v>
      </c>
      <c r="B500" s="89" t="s">
        <v>76</v>
      </c>
      <c r="C500" s="90">
        <v>2413.921177</v>
      </c>
      <c r="D500" s="90">
        <v>0</v>
      </c>
      <c r="E500" s="187">
        <f t="shared" si="7"/>
        <v>0</v>
      </c>
    </row>
    <row r="501" spans="1:5" ht="16.5" customHeight="1">
      <c r="A501" s="88">
        <v>2240199</v>
      </c>
      <c r="B501" s="89" t="s">
        <v>821</v>
      </c>
      <c r="C501" s="90">
        <v>380.125</v>
      </c>
      <c r="D501" s="90">
        <v>2196</v>
      </c>
      <c r="E501" s="187">
        <f t="shared" si="7"/>
        <v>-82.69011839708561</v>
      </c>
    </row>
    <row r="502" spans="1:5" ht="16.5" customHeight="1">
      <c r="A502" s="85">
        <v>22402</v>
      </c>
      <c r="B502" s="86" t="s">
        <v>822</v>
      </c>
      <c r="C502" s="87">
        <v>1597.8</v>
      </c>
      <c r="D502" s="87">
        <v>1108</v>
      </c>
      <c r="E502" s="187">
        <f t="shared" si="7"/>
        <v>44.205776173285216</v>
      </c>
    </row>
    <row r="503" spans="1:5" ht="16.5" customHeight="1">
      <c r="A503" s="88">
        <v>2240201</v>
      </c>
      <c r="B503" s="89" t="s">
        <v>63</v>
      </c>
      <c r="C503" s="90">
        <v>459.2</v>
      </c>
      <c r="D503" s="90">
        <v>1108</v>
      </c>
      <c r="E503" s="187">
        <f t="shared" si="7"/>
        <v>-58.55595667870036</v>
      </c>
    </row>
    <row r="504" spans="1:5" ht="16.5" customHeight="1">
      <c r="A504" s="88">
        <v>2240202</v>
      </c>
      <c r="B504" s="89" t="s">
        <v>73</v>
      </c>
      <c r="C504" s="90">
        <v>40</v>
      </c>
      <c r="D504" s="90">
        <v>0</v>
      </c>
      <c r="E504" s="187">
        <f t="shared" si="7"/>
        <v>0</v>
      </c>
    </row>
    <row r="505" spans="1:5" ht="16.5" customHeight="1">
      <c r="A505" s="88">
        <v>2240204</v>
      </c>
      <c r="B505" s="89" t="s">
        <v>823</v>
      </c>
      <c r="C505" s="90">
        <v>373.6</v>
      </c>
      <c r="D505" s="90">
        <v>0</v>
      </c>
      <c r="E505" s="187">
        <f t="shared" si="7"/>
        <v>0</v>
      </c>
    </row>
    <row r="506" spans="1:5" ht="16.5" customHeight="1">
      <c r="A506" s="88">
        <v>2240299</v>
      </c>
      <c r="B506" s="89" t="s">
        <v>824</v>
      </c>
      <c r="C506" s="90">
        <v>725</v>
      </c>
      <c r="D506" s="90">
        <v>0</v>
      </c>
      <c r="E506" s="187">
        <f t="shared" si="7"/>
        <v>0</v>
      </c>
    </row>
    <row r="507" spans="1:5" ht="16.5" customHeight="1">
      <c r="A507" s="85">
        <v>22405</v>
      </c>
      <c r="B507" s="86" t="s">
        <v>472</v>
      </c>
      <c r="C507" s="87">
        <v>15.9178</v>
      </c>
      <c r="D507" s="87">
        <v>30</v>
      </c>
      <c r="E507" s="187">
        <f t="shared" si="7"/>
        <v>-46.940666666666665</v>
      </c>
    </row>
    <row r="508" spans="1:5" ht="16.5" customHeight="1">
      <c r="A508" s="88">
        <v>2240550</v>
      </c>
      <c r="B508" s="89" t="s">
        <v>473</v>
      </c>
      <c r="C508" s="90">
        <v>15.9178</v>
      </c>
      <c r="D508" s="90">
        <v>30</v>
      </c>
      <c r="E508" s="187">
        <f t="shared" si="7"/>
        <v>-46.940666666666665</v>
      </c>
    </row>
    <row r="509" spans="1:5" ht="16.5" customHeight="1">
      <c r="A509" s="185">
        <v>22406</v>
      </c>
      <c r="B509" s="186" t="s">
        <v>825</v>
      </c>
      <c r="C509" s="87">
        <v>2500</v>
      </c>
      <c r="D509" s="87">
        <v>5481</v>
      </c>
      <c r="E509" s="187">
        <f t="shared" si="7"/>
        <v>-54.38788542236818</v>
      </c>
    </row>
    <row r="510" spans="1:5" ht="16.5" customHeight="1">
      <c r="A510" s="88">
        <v>2240601</v>
      </c>
      <c r="B510" s="89" t="s">
        <v>468</v>
      </c>
      <c r="C510" s="90">
        <v>2500</v>
      </c>
      <c r="D510" s="90">
        <v>5481</v>
      </c>
      <c r="E510" s="187">
        <f t="shared" si="7"/>
        <v>-54.38788542236818</v>
      </c>
    </row>
    <row r="511" spans="1:5" ht="16.5" customHeight="1">
      <c r="A511" s="85">
        <v>22407</v>
      </c>
      <c r="B511" s="86" t="s">
        <v>826</v>
      </c>
      <c r="C511" s="87">
        <v>76.82</v>
      </c>
      <c r="D511" s="87">
        <v>184</v>
      </c>
      <c r="E511" s="187">
        <f t="shared" si="7"/>
        <v>-58.25</v>
      </c>
    </row>
    <row r="512" spans="1:5" ht="16.5" customHeight="1">
      <c r="A512" s="88">
        <v>2240701</v>
      </c>
      <c r="B512" s="89" t="s">
        <v>283</v>
      </c>
      <c r="C512" s="90">
        <v>0</v>
      </c>
      <c r="D512" s="90">
        <v>83</v>
      </c>
      <c r="E512" s="187">
        <f t="shared" si="7"/>
        <v>-100</v>
      </c>
    </row>
    <row r="513" spans="1:5" ht="16.5" customHeight="1">
      <c r="A513" s="88">
        <v>2240702</v>
      </c>
      <c r="B513" s="89" t="s">
        <v>284</v>
      </c>
      <c r="C513" s="90">
        <v>76.82</v>
      </c>
      <c r="D513" s="90">
        <v>101</v>
      </c>
      <c r="E513" s="187">
        <f t="shared" si="7"/>
        <v>-23.940594059405953</v>
      </c>
    </row>
    <row r="514" spans="1:5" ht="16.5" customHeight="1">
      <c r="A514" s="85">
        <v>227</v>
      </c>
      <c r="B514" s="86" t="s">
        <v>827</v>
      </c>
      <c r="C514" s="87">
        <v>8500</v>
      </c>
      <c r="D514" s="87">
        <v>0</v>
      </c>
      <c r="E514" s="187">
        <f t="shared" si="7"/>
        <v>0</v>
      </c>
    </row>
    <row r="515" spans="1:5" ht="16.5" customHeight="1">
      <c r="A515" s="85">
        <v>229</v>
      </c>
      <c r="B515" s="86" t="s">
        <v>460</v>
      </c>
      <c r="C515" s="87">
        <v>1500</v>
      </c>
      <c r="D515" s="87">
        <v>1162</v>
      </c>
      <c r="E515" s="187">
        <f t="shared" si="7"/>
        <v>29.087779690189308</v>
      </c>
    </row>
    <row r="516" spans="1:5" ht="16.5" customHeight="1">
      <c r="A516" s="85">
        <v>22999</v>
      </c>
      <c r="B516" s="86" t="s">
        <v>460</v>
      </c>
      <c r="C516" s="87">
        <v>1500</v>
      </c>
      <c r="D516" s="87">
        <v>1162</v>
      </c>
      <c r="E516" s="187">
        <f t="shared" si="7"/>
        <v>29.087779690189308</v>
      </c>
    </row>
    <row r="517" spans="1:5" ht="16.5" customHeight="1">
      <c r="A517" s="88">
        <v>2299901</v>
      </c>
      <c r="B517" s="89" t="s">
        <v>460</v>
      </c>
      <c r="C517" s="90">
        <v>1500</v>
      </c>
      <c r="D517" s="90">
        <v>1162</v>
      </c>
      <c r="E517" s="187">
        <f aca="true" t="shared" si="8" ref="E517:E522">_xlfn.IFERROR(C517/D517*100-100,0)</f>
        <v>29.087779690189308</v>
      </c>
    </row>
    <row r="518" spans="1:5" ht="16.5" customHeight="1">
      <c r="A518" s="85">
        <v>232</v>
      </c>
      <c r="B518" s="86" t="s">
        <v>495</v>
      </c>
      <c r="C518" s="87">
        <v>21000</v>
      </c>
      <c r="D518" s="87">
        <v>16948</v>
      </c>
      <c r="E518" s="187">
        <f t="shared" si="8"/>
        <v>23.908425772952555</v>
      </c>
    </row>
    <row r="519" spans="1:5" ht="16.5" customHeight="1">
      <c r="A519" s="85">
        <v>23203</v>
      </c>
      <c r="B519" s="86" t="s">
        <v>496</v>
      </c>
      <c r="C519" s="87">
        <v>21000</v>
      </c>
      <c r="D519" s="87">
        <v>16948</v>
      </c>
      <c r="E519" s="187">
        <f t="shared" si="8"/>
        <v>23.908425772952555</v>
      </c>
    </row>
    <row r="520" spans="1:5" ht="16.5" customHeight="1">
      <c r="A520" s="88">
        <v>2320301</v>
      </c>
      <c r="B520" s="89" t="s">
        <v>497</v>
      </c>
      <c r="C520" s="90">
        <v>21000</v>
      </c>
      <c r="D520" s="90">
        <v>16948</v>
      </c>
      <c r="E520" s="187">
        <f t="shared" si="8"/>
        <v>23.908425772952555</v>
      </c>
    </row>
    <row r="521" spans="1:5" ht="16.5" customHeight="1">
      <c r="A521" s="85">
        <v>233</v>
      </c>
      <c r="B521" s="86" t="s">
        <v>498</v>
      </c>
      <c r="C521" s="87">
        <v>300</v>
      </c>
      <c r="D521" s="87">
        <v>79</v>
      </c>
      <c r="E521" s="187">
        <f t="shared" si="8"/>
        <v>279.746835443038</v>
      </c>
    </row>
    <row r="522" spans="1:5" ht="16.5" customHeight="1">
      <c r="A522" s="85">
        <v>23303</v>
      </c>
      <c r="B522" s="86" t="s">
        <v>499</v>
      </c>
      <c r="C522" s="87">
        <v>300</v>
      </c>
      <c r="D522" s="87">
        <v>79</v>
      </c>
      <c r="E522" s="187">
        <f t="shared" si="8"/>
        <v>279.746835443038</v>
      </c>
    </row>
    <row r="523" ht="16.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C458"/>
  <sheetViews>
    <sheetView zoomScaleSheetLayoutView="100" workbookViewId="0" topLeftCell="A10">
      <selection activeCell="H20" sqref="H20"/>
    </sheetView>
  </sheetViews>
  <sheetFormatPr defaultColWidth="9.125" defaultRowHeight="14.25"/>
  <cols>
    <col min="1" max="1" width="10.25390625" style="34" customWidth="1"/>
    <col min="2" max="2" width="42.00390625" style="68" customWidth="1"/>
    <col min="3" max="3" width="26.00390625" style="170" customWidth="1"/>
    <col min="4" max="254" width="9.125" style="68" customWidth="1"/>
  </cols>
  <sheetData>
    <row r="1" spans="1:3" s="68" customFormat="1" ht="23.25" customHeight="1">
      <c r="A1" s="171" t="s">
        <v>828</v>
      </c>
      <c r="B1" s="171"/>
      <c r="C1" s="171"/>
    </row>
    <row r="2" spans="1:3" s="68" customFormat="1" ht="9" customHeight="1">
      <c r="A2" s="34"/>
      <c r="C2" s="170"/>
    </row>
    <row r="3" spans="1:3" s="68" customFormat="1" ht="18" customHeight="1">
      <c r="A3" s="34"/>
      <c r="B3" s="172"/>
      <c r="C3" s="173" t="s">
        <v>58</v>
      </c>
    </row>
    <row r="4" spans="1:3" s="68" customFormat="1" ht="23.25" customHeight="1">
      <c r="A4" s="174" t="s">
        <v>59</v>
      </c>
      <c r="B4" s="174" t="s">
        <v>2</v>
      </c>
      <c r="C4" s="175" t="s">
        <v>752</v>
      </c>
    </row>
    <row r="5" spans="1:3" s="68" customFormat="1" ht="18.75" customHeight="1">
      <c r="A5" s="74"/>
      <c r="B5" s="176" t="s">
        <v>60</v>
      </c>
      <c r="C5" s="177">
        <v>725974.007707</v>
      </c>
    </row>
    <row r="6" spans="1:3" s="68" customFormat="1" ht="16.5" customHeight="1">
      <c r="A6" s="76" t="s">
        <v>829</v>
      </c>
      <c r="B6" s="77" t="s">
        <v>830</v>
      </c>
      <c r="C6" s="166">
        <v>55123.13674300001</v>
      </c>
    </row>
    <row r="7" spans="1:3" s="68" customFormat="1" ht="16.5" customHeight="1">
      <c r="A7" s="76" t="s">
        <v>831</v>
      </c>
      <c r="B7" s="77" t="s">
        <v>832</v>
      </c>
      <c r="C7" s="166">
        <v>1394.635424</v>
      </c>
    </row>
    <row r="8" spans="1:3" s="68" customFormat="1" ht="16.5" customHeight="1">
      <c r="A8" s="79" t="s">
        <v>833</v>
      </c>
      <c r="B8" s="80" t="s">
        <v>834</v>
      </c>
      <c r="C8" s="169">
        <v>1120.375424</v>
      </c>
    </row>
    <row r="9" spans="1:3" s="68" customFormat="1" ht="16.5" customHeight="1">
      <c r="A9" s="79" t="s">
        <v>835</v>
      </c>
      <c r="B9" s="80" t="s">
        <v>836</v>
      </c>
      <c r="C9" s="169">
        <v>90</v>
      </c>
    </row>
    <row r="10" spans="1:3" s="68" customFormat="1" ht="16.5" customHeight="1">
      <c r="A10" s="79" t="s">
        <v>837</v>
      </c>
      <c r="B10" s="80" t="s">
        <v>838</v>
      </c>
      <c r="C10" s="169">
        <v>35</v>
      </c>
    </row>
    <row r="11" spans="1:3" s="68" customFormat="1" ht="16.5" customHeight="1">
      <c r="A11" s="79" t="s">
        <v>839</v>
      </c>
      <c r="B11" s="80" t="s">
        <v>840</v>
      </c>
      <c r="C11" s="169">
        <v>30</v>
      </c>
    </row>
    <row r="12" spans="1:3" s="68" customFormat="1" ht="16.5" customHeight="1">
      <c r="A12" s="79" t="s">
        <v>841</v>
      </c>
      <c r="B12" s="80" t="s">
        <v>842</v>
      </c>
      <c r="C12" s="169">
        <v>114.26</v>
      </c>
    </row>
    <row r="13" spans="1:3" s="68" customFormat="1" ht="16.5" customHeight="1">
      <c r="A13" s="79" t="s">
        <v>843</v>
      </c>
      <c r="B13" s="80" t="s">
        <v>844</v>
      </c>
      <c r="C13" s="169">
        <v>5</v>
      </c>
    </row>
    <row r="14" spans="1:3" s="68" customFormat="1" ht="16.5" customHeight="1">
      <c r="A14" s="76" t="s">
        <v>845</v>
      </c>
      <c r="B14" s="77" t="s">
        <v>846</v>
      </c>
      <c r="C14" s="166">
        <v>927.354764</v>
      </c>
    </row>
    <row r="15" spans="1:3" s="68" customFormat="1" ht="16.5" customHeight="1">
      <c r="A15" s="79" t="s">
        <v>847</v>
      </c>
      <c r="B15" s="80" t="s">
        <v>834</v>
      </c>
      <c r="C15" s="169">
        <v>769.754764</v>
      </c>
    </row>
    <row r="16" spans="1:3" s="68" customFormat="1" ht="16.5" customHeight="1">
      <c r="A16" s="79" t="s">
        <v>848</v>
      </c>
      <c r="B16" s="80" t="s">
        <v>849</v>
      </c>
      <c r="C16" s="169">
        <v>85</v>
      </c>
    </row>
    <row r="17" spans="1:3" s="68" customFormat="1" ht="16.5" customHeight="1">
      <c r="A17" s="79" t="s">
        <v>850</v>
      </c>
      <c r="B17" s="80" t="s">
        <v>851</v>
      </c>
      <c r="C17" s="169">
        <v>30.4</v>
      </c>
    </row>
    <row r="18" spans="1:3" s="68" customFormat="1" ht="16.5" customHeight="1">
      <c r="A18" s="79" t="s">
        <v>852</v>
      </c>
      <c r="B18" s="80" t="s">
        <v>853</v>
      </c>
      <c r="C18" s="169">
        <v>42.2</v>
      </c>
    </row>
    <row r="19" spans="1:3" s="68" customFormat="1" ht="16.5" customHeight="1">
      <c r="A19" s="76" t="s">
        <v>854</v>
      </c>
      <c r="B19" s="77" t="s">
        <v>855</v>
      </c>
      <c r="C19" s="166">
        <v>12786.327342000002</v>
      </c>
    </row>
    <row r="20" spans="1:3" s="68" customFormat="1" ht="16.5" customHeight="1">
      <c r="A20" s="79" t="s">
        <v>856</v>
      </c>
      <c r="B20" s="80" t="s">
        <v>834</v>
      </c>
      <c r="C20" s="169">
        <v>5996.363230000001</v>
      </c>
    </row>
    <row r="21" spans="1:3" s="68" customFormat="1" ht="16.5" customHeight="1">
      <c r="A21" s="79" t="s">
        <v>857</v>
      </c>
      <c r="B21" s="80" t="s">
        <v>858</v>
      </c>
      <c r="C21" s="169">
        <v>627.4</v>
      </c>
    </row>
    <row r="22" spans="1:3" s="68" customFormat="1" ht="16.5" customHeight="1">
      <c r="A22" s="79" t="s">
        <v>859</v>
      </c>
      <c r="B22" s="80" t="s">
        <v>860</v>
      </c>
      <c r="C22" s="169">
        <v>438.4</v>
      </c>
    </row>
    <row r="23" spans="1:3" s="68" customFormat="1" ht="16.5" customHeight="1">
      <c r="A23" s="79" t="s">
        <v>861</v>
      </c>
      <c r="B23" s="80" t="s">
        <v>862</v>
      </c>
      <c r="C23" s="169">
        <v>369.544112</v>
      </c>
    </row>
    <row r="24" spans="1:3" s="68" customFormat="1" ht="16.5" customHeight="1">
      <c r="A24" s="79" t="s">
        <v>863</v>
      </c>
      <c r="B24" s="80" t="s">
        <v>864</v>
      </c>
      <c r="C24" s="169">
        <v>5354.62</v>
      </c>
    </row>
    <row r="25" spans="1:3" s="68" customFormat="1" ht="16.5" customHeight="1">
      <c r="A25" s="76" t="s">
        <v>865</v>
      </c>
      <c r="B25" s="77" t="s">
        <v>866</v>
      </c>
      <c r="C25" s="166">
        <v>1669.616908</v>
      </c>
    </row>
    <row r="26" spans="1:3" s="68" customFormat="1" ht="16.5" customHeight="1">
      <c r="A26" s="79" t="s">
        <v>867</v>
      </c>
      <c r="B26" s="80" t="s">
        <v>834</v>
      </c>
      <c r="C26" s="169">
        <v>1609.876908</v>
      </c>
    </row>
    <row r="27" spans="1:3" s="68" customFormat="1" ht="16.5" customHeight="1">
      <c r="A27" s="79" t="s">
        <v>868</v>
      </c>
      <c r="B27" s="80" t="s">
        <v>869</v>
      </c>
      <c r="C27" s="169">
        <v>3.74</v>
      </c>
    </row>
    <row r="28" spans="1:3" s="68" customFormat="1" ht="16.5" customHeight="1">
      <c r="A28" s="79" t="s">
        <v>870</v>
      </c>
      <c r="B28" s="80" t="s">
        <v>871</v>
      </c>
      <c r="C28" s="169">
        <v>22</v>
      </c>
    </row>
    <row r="29" spans="1:3" s="68" customFormat="1" ht="16.5" customHeight="1">
      <c r="A29" s="79" t="s">
        <v>872</v>
      </c>
      <c r="B29" s="80" t="s">
        <v>873</v>
      </c>
      <c r="C29" s="169">
        <v>8</v>
      </c>
    </row>
    <row r="30" spans="1:3" s="68" customFormat="1" ht="16.5" customHeight="1">
      <c r="A30" s="79" t="s">
        <v>874</v>
      </c>
      <c r="B30" s="80" t="s">
        <v>875</v>
      </c>
      <c r="C30" s="169">
        <v>26</v>
      </c>
    </row>
    <row r="31" spans="1:3" s="68" customFormat="1" ht="16.5" customHeight="1">
      <c r="A31" s="76" t="s">
        <v>876</v>
      </c>
      <c r="B31" s="77" t="s">
        <v>877</v>
      </c>
      <c r="C31" s="166">
        <v>1198.219508</v>
      </c>
    </row>
    <row r="32" spans="1:3" s="68" customFormat="1" ht="16.5" customHeight="1">
      <c r="A32" s="79" t="s">
        <v>878</v>
      </c>
      <c r="B32" s="80" t="s">
        <v>834</v>
      </c>
      <c r="C32" s="169">
        <v>617.1813080000001</v>
      </c>
    </row>
    <row r="33" spans="1:3" s="68" customFormat="1" ht="16.5" customHeight="1">
      <c r="A33" s="79" t="s">
        <v>879</v>
      </c>
      <c r="B33" s="80" t="s">
        <v>880</v>
      </c>
      <c r="C33" s="169">
        <v>107.2282</v>
      </c>
    </row>
    <row r="34" spans="1:3" s="68" customFormat="1" ht="16.5" customHeight="1">
      <c r="A34" s="79" t="s">
        <v>881</v>
      </c>
      <c r="B34" s="80" t="s">
        <v>882</v>
      </c>
      <c r="C34" s="169">
        <v>278</v>
      </c>
    </row>
    <row r="35" spans="1:3" s="68" customFormat="1" ht="16.5" customHeight="1">
      <c r="A35" s="79" t="s">
        <v>883</v>
      </c>
      <c r="B35" s="80" t="s">
        <v>884</v>
      </c>
      <c r="C35" s="169">
        <v>195.81</v>
      </c>
    </row>
    <row r="36" spans="1:3" s="68" customFormat="1" ht="16.5" customHeight="1">
      <c r="A36" s="76" t="s">
        <v>885</v>
      </c>
      <c r="B36" s="77" t="s">
        <v>886</v>
      </c>
      <c r="C36" s="166">
        <v>3702.1223519999994</v>
      </c>
    </row>
    <row r="37" spans="1:3" s="68" customFormat="1" ht="16.5" customHeight="1">
      <c r="A37" s="79" t="s">
        <v>887</v>
      </c>
      <c r="B37" s="80" t="s">
        <v>834</v>
      </c>
      <c r="C37" s="169">
        <v>3044.514352</v>
      </c>
    </row>
    <row r="38" spans="1:3" s="68" customFormat="1" ht="16.5" customHeight="1">
      <c r="A38" s="79" t="s">
        <v>888</v>
      </c>
      <c r="B38" s="80" t="s">
        <v>889</v>
      </c>
      <c r="C38" s="169">
        <v>209</v>
      </c>
    </row>
    <row r="39" spans="1:3" s="68" customFormat="1" ht="16.5" customHeight="1">
      <c r="A39" s="79" t="s">
        <v>890</v>
      </c>
      <c r="B39" s="80" t="s">
        <v>862</v>
      </c>
      <c r="C39" s="169">
        <v>124.208</v>
      </c>
    </row>
    <row r="40" spans="1:3" s="68" customFormat="1" ht="16.5" customHeight="1">
      <c r="A40" s="79" t="s">
        <v>891</v>
      </c>
      <c r="B40" s="80" t="s">
        <v>892</v>
      </c>
      <c r="C40" s="169">
        <v>324.4</v>
      </c>
    </row>
    <row r="41" spans="1:3" s="68" customFormat="1" ht="16.5" customHeight="1">
      <c r="A41" s="76" t="s">
        <v>893</v>
      </c>
      <c r="B41" s="77" t="s">
        <v>894</v>
      </c>
      <c r="C41" s="166">
        <v>5000</v>
      </c>
    </row>
    <row r="42" spans="1:3" s="68" customFormat="1" ht="16.5" customHeight="1">
      <c r="A42" s="79" t="s">
        <v>895</v>
      </c>
      <c r="B42" s="80" t="s">
        <v>834</v>
      </c>
      <c r="C42" s="169">
        <v>4000</v>
      </c>
    </row>
    <row r="43" spans="1:3" s="68" customFormat="1" ht="16.5" customHeight="1">
      <c r="A43" s="79" t="s">
        <v>896</v>
      </c>
      <c r="B43" s="80" t="s">
        <v>897</v>
      </c>
      <c r="C43" s="169">
        <v>1000</v>
      </c>
    </row>
    <row r="44" spans="1:3" s="68" customFormat="1" ht="16.5" customHeight="1">
      <c r="A44" s="76" t="s">
        <v>898</v>
      </c>
      <c r="B44" s="77" t="s">
        <v>899</v>
      </c>
      <c r="C44" s="166">
        <v>574.3641560000001</v>
      </c>
    </row>
    <row r="45" spans="1:3" s="68" customFormat="1" ht="16.5" customHeight="1">
      <c r="A45" s="79" t="s">
        <v>900</v>
      </c>
      <c r="B45" s="80" t="s">
        <v>834</v>
      </c>
      <c r="C45" s="169">
        <v>485.16415600000005</v>
      </c>
    </row>
    <row r="46" spans="1:3" s="68" customFormat="1" ht="16.5" customHeight="1">
      <c r="A46" s="79" t="s">
        <v>901</v>
      </c>
      <c r="B46" s="80" t="s">
        <v>902</v>
      </c>
      <c r="C46" s="169">
        <v>75</v>
      </c>
    </row>
    <row r="47" spans="1:3" s="68" customFormat="1" ht="16.5" customHeight="1">
      <c r="A47" s="79" t="s">
        <v>903</v>
      </c>
      <c r="B47" s="80" t="s">
        <v>889</v>
      </c>
      <c r="C47" s="169">
        <v>10</v>
      </c>
    </row>
    <row r="48" spans="1:3" s="68" customFormat="1" ht="16.5" customHeight="1">
      <c r="A48" s="79" t="s">
        <v>904</v>
      </c>
      <c r="B48" s="80" t="s">
        <v>905</v>
      </c>
      <c r="C48" s="169">
        <v>4.2</v>
      </c>
    </row>
    <row r="49" spans="1:3" s="68" customFormat="1" ht="16.5" customHeight="1">
      <c r="A49" s="76" t="s">
        <v>906</v>
      </c>
      <c r="B49" s="77" t="s">
        <v>907</v>
      </c>
      <c r="C49" s="166">
        <v>1844.3719160000003</v>
      </c>
    </row>
    <row r="50" spans="1:3" s="68" customFormat="1" ht="16.5" customHeight="1">
      <c r="A50" s="79" t="s">
        <v>908</v>
      </c>
      <c r="B50" s="80" t="s">
        <v>834</v>
      </c>
      <c r="C50" s="169">
        <v>1315.9619160000002</v>
      </c>
    </row>
    <row r="51" spans="1:3" s="68" customFormat="1" ht="16.5" customHeight="1">
      <c r="A51" s="79" t="s">
        <v>909</v>
      </c>
      <c r="B51" s="80" t="s">
        <v>862</v>
      </c>
      <c r="C51" s="169">
        <v>380.1</v>
      </c>
    </row>
    <row r="52" spans="1:3" s="68" customFormat="1" ht="16.5" customHeight="1">
      <c r="A52" s="79" t="s">
        <v>910</v>
      </c>
      <c r="B52" s="80" t="s">
        <v>911</v>
      </c>
      <c r="C52" s="169">
        <v>148.31</v>
      </c>
    </row>
    <row r="53" spans="1:3" s="68" customFormat="1" ht="16.5" customHeight="1">
      <c r="A53" s="76" t="s">
        <v>912</v>
      </c>
      <c r="B53" s="77" t="s">
        <v>913</v>
      </c>
      <c r="C53" s="166">
        <v>1967.2616440000002</v>
      </c>
    </row>
    <row r="54" spans="1:3" s="68" customFormat="1" ht="16.5" customHeight="1">
      <c r="A54" s="79" t="s">
        <v>914</v>
      </c>
      <c r="B54" s="80" t="s">
        <v>834</v>
      </c>
      <c r="C54" s="169">
        <v>1787.2616440000002</v>
      </c>
    </row>
    <row r="55" spans="1:3" s="68" customFormat="1" ht="16.5" customHeight="1">
      <c r="A55" s="79" t="s">
        <v>915</v>
      </c>
      <c r="B55" s="80" t="s">
        <v>916</v>
      </c>
      <c r="C55" s="169">
        <v>180</v>
      </c>
    </row>
    <row r="56" spans="1:3" s="68" customFormat="1" ht="16.5" customHeight="1">
      <c r="A56" s="76" t="s">
        <v>917</v>
      </c>
      <c r="B56" s="77" t="s">
        <v>918</v>
      </c>
      <c r="C56" s="166">
        <v>1305.47678</v>
      </c>
    </row>
    <row r="57" spans="1:3" s="68" customFormat="1" ht="16.5" customHeight="1">
      <c r="A57" s="79" t="s">
        <v>919</v>
      </c>
      <c r="B57" s="80" t="s">
        <v>834</v>
      </c>
      <c r="C57" s="169">
        <v>679.3876799999999</v>
      </c>
    </row>
    <row r="58" spans="1:3" s="68" customFormat="1" ht="16.5" customHeight="1">
      <c r="A58" s="79" t="s">
        <v>920</v>
      </c>
      <c r="B58" s="80" t="s">
        <v>862</v>
      </c>
      <c r="C58" s="169">
        <v>587.8891</v>
      </c>
    </row>
    <row r="59" spans="1:3" s="68" customFormat="1" ht="16.5" customHeight="1">
      <c r="A59" s="79" t="s">
        <v>921</v>
      </c>
      <c r="B59" s="80" t="s">
        <v>922</v>
      </c>
      <c r="C59" s="169">
        <v>38.2</v>
      </c>
    </row>
    <row r="60" spans="1:3" s="68" customFormat="1" ht="16.5" customHeight="1">
      <c r="A60" s="76" t="s">
        <v>923</v>
      </c>
      <c r="B60" s="77" t="s">
        <v>924</v>
      </c>
      <c r="C60" s="166">
        <v>95.3895</v>
      </c>
    </row>
    <row r="61" spans="1:3" s="68" customFormat="1" ht="16.5" customHeight="1">
      <c r="A61" s="79" t="s">
        <v>925</v>
      </c>
      <c r="B61" s="80" t="s">
        <v>862</v>
      </c>
      <c r="C61" s="169">
        <v>95.3895</v>
      </c>
    </row>
    <row r="62" spans="1:3" s="68" customFormat="1" ht="16.5" customHeight="1">
      <c r="A62" s="76" t="s">
        <v>926</v>
      </c>
      <c r="B62" s="77" t="s">
        <v>927</v>
      </c>
      <c r="C62" s="166">
        <v>20</v>
      </c>
    </row>
    <row r="63" spans="1:3" s="68" customFormat="1" ht="16.5" customHeight="1">
      <c r="A63" s="79" t="s">
        <v>928</v>
      </c>
      <c r="B63" s="80" t="s">
        <v>929</v>
      </c>
      <c r="C63" s="169">
        <v>20</v>
      </c>
    </row>
    <row r="64" spans="1:3" s="68" customFormat="1" ht="16.5" customHeight="1">
      <c r="A64" s="76" t="s">
        <v>930</v>
      </c>
      <c r="B64" s="77" t="s">
        <v>931</v>
      </c>
      <c r="C64" s="166">
        <v>155.625032</v>
      </c>
    </row>
    <row r="65" spans="1:3" s="68" customFormat="1" ht="16.5" customHeight="1">
      <c r="A65" s="79" t="s">
        <v>932</v>
      </c>
      <c r="B65" s="80" t="s">
        <v>834</v>
      </c>
      <c r="C65" s="169">
        <v>119.625032</v>
      </c>
    </row>
    <row r="66" spans="1:3" s="68" customFormat="1" ht="16.5" customHeight="1">
      <c r="A66" s="79" t="s">
        <v>933</v>
      </c>
      <c r="B66" s="80" t="s">
        <v>934</v>
      </c>
      <c r="C66" s="169">
        <v>36</v>
      </c>
    </row>
    <row r="67" spans="1:3" s="68" customFormat="1" ht="16.5" customHeight="1">
      <c r="A67" s="76" t="s">
        <v>935</v>
      </c>
      <c r="B67" s="77" t="s">
        <v>936</v>
      </c>
      <c r="C67" s="166">
        <v>685.1241359999999</v>
      </c>
    </row>
    <row r="68" spans="1:3" s="68" customFormat="1" ht="16.5" customHeight="1">
      <c r="A68" s="79" t="s">
        <v>937</v>
      </c>
      <c r="B68" s="80" t="s">
        <v>834</v>
      </c>
      <c r="C68" s="169">
        <v>317.984136</v>
      </c>
    </row>
    <row r="69" spans="1:3" s="68" customFormat="1" ht="16.5" customHeight="1">
      <c r="A69" s="79" t="s">
        <v>938</v>
      </c>
      <c r="B69" s="80" t="s">
        <v>939</v>
      </c>
      <c r="C69" s="169">
        <v>367.14</v>
      </c>
    </row>
    <row r="70" spans="1:3" s="68" customFormat="1" ht="16.5" customHeight="1">
      <c r="A70" s="76" t="s">
        <v>940</v>
      </c>
      <c r="B70" s="77" t="s">
        <v>941</v>
      </c>
      <c r="C70" s="166">
        <v>130.665248</v>
      </c>
    </row>
    <row r="71" spans="1:3" s="68" customFormat="1" ht="16.5" customHeight="1">
      <c r="A71" s="79" t="s">
        <v>942</v>
      </c>
      <c r="B71" s="80" t="s">
        <v>834</v>
      </c>
      <c r="C71" s="169">
        <v>119.66524799999999</v>
      </c>
    </row>
    <row r="72" spans="1:3" s="68" customFormat="1" ht="16.5" customHeight="1">
      <c r="A72" s="79" t="s">
        <v>943</v>
      </c>
      <c r="B72" s="80" t="s">
        <v>944</v>
      </c>
      <c r="C72" s="169">
        <v>11</v>
      </c>
    </row>
    <row r="73" spans="1:3" s="68" customFormat="1" ht="16.5" customHeight="1">
      <c r="A73" s="76" t="s">
        <v>945</v>
      </c>
      <c r="B73" s="77" t="s">
        <v>946</v>
      </c>
      <c r="C73" s="166">
        <v>1240.737152</v>
      </c>
    </row>
    <row r="74" spans="1:3" s="68" customFormat="1" ht="16.5" customHeight="1">
      <c r="A74" s="79" t="s">
        <v>947</v>
      </c>
      <c r="B74" s="80" t="s">
        <v>834</v>
      </c>
      <c r="C74" s="169">
        <v>750.418324</v>
      </c>
    </row>
    <row r="75" spans="1:3" s="68" customFormat="1" ht="16.5" customHeight="1">
      <c r="A75" s="79" t="s">
        <v>948</v>
      </c>
      <c r="B75" s="80" t="s">
        <v>862</v>
      </c>
      <c r="C75" s="169">
        <v>137.210828</v>
      </c>
    </row>
    <row r="76" spans="1:3" s="68" customFormat="1" ht="16.5" customHeight="1">
      <c r="A76" s="79" t="s">
        <v>949</v>
      </c>
      <c r="B76" s="80" t="s">
        <v>950</v>
      </c>
      <c r="C76" s="169">
        <v>353.108</v>
      </c>
    </row>
    <row r="77" spans="1:3" s="68" customFormat="1" ht="16.5" customHeight="1">
      <c r="A77" s="76" t="s">
        <v>951</v>
      </c>
      <c r="B77" s="77" t="s">
        <v>952</v>
      </c>
      <c r="C77" s="166">
        <v>2385.0136390000002</v>
      </c>
    </row>
    <row r="78" spans="1:3" s="68" customFormat="1" ht="16.5" customHeight="1">
      <c r="A78" s="79" t="s">
        <v>953</v>
      </c>
      <c r="B78" s="80" t="s">
        <v>834</v>
      </c>
      <c r="C78" s="169">
        <v>961.539132</v>
      </c>
    </row>
    <row r="79" spans="1:3" s="68" customFormat="1" ht="16.5" customHeight="1">
      <c r="A79" s="79" t="s">
        <v>954</v>
      </c>
      <c r="B79" s="80" t="s">
        <v>862</v>
      </c>
      <c r="C79" s="169">
        <v>252.43050700000003</v>
      </c>
    </row>
    <row r="80" spans="1:3" s="68" customFormat="1" ht="16.5" customHeight="1">
      <c r="A80" s="79" t="s">
        <v>955</v>
      </c>
      <c r="B80" s="80" t="s">
        <v>956</v>
      </c>
      <c r="C80" s="169">
        <v>1171.044</v>
      </c>
    </row>
    <row r="81" spans="1:3" s="68" customFormat="1" ht="16.5" customHeight="1">
      <c r="A81" s="76" t="s">
        <v>957</v>
      </c>
      <c r="B81" s="77" t="s">
        <v>958</v>
      </c>
      <c r="C81" s="166">
        <v>1672.831312</v>
      </c>
    </row>
    <row r="82" spans="1:3" s="68" customFormat="1" ht="16.5" customHeight="1">
      <c r="A82" s="79" t="s">
        <v>959</v>
      </c>
      <c r="B82" s="80" t="s">
        <v>834</v>
      </c>
      <c r="C82" s="169">
        <v>763.431312</v>
      </c>
    </row>
    <row r="83" spans="1:3" s="68" customFormat="1" ht="16.5" customHeight="1">
      <c r="A83" s="79" t="s">
        <v>960</v>
      </c>
      <c r="B83" s="80" t="s">
        <v>961</v>
      </c>
      <c r="C83" s="169">
        <v>36</v>
      </c>
    </row>
    <row r="84" spans="1:3" s="68" customFormat="1" ht="16.5" customHeight="1">
      <c r="A84" s="79" t="s">
        <v>962</v>
      </c>
      <c r="B84" s="80" t="s">
        <v>963</v>
      </c>
      <c r="C84" s="169">
        <v>873.4</v>
      </c>
    </row>
    <row r="85" spans="1:3" s="68" customFormat="1" ht="16.5" customHeight="1">
      <c r="A85" s="76" t="s">
        <v>964</v>
      </c>
      <c r="B85" s="77" t="s">
        <v>965</v>
      </c>
      <c r="C85" s="166">
        <v>2294.196519</v>
      </c>
    </row>
    <row r="86" spans="1:3" s="68" customFormat="1" ht="16.5" customHeight="1">
      <c r="A86" s="79" t="s">
        <v>966</v>
      </c>
      <c r="B86" s="80" t="s">
        <v>834</v>
      </c>
      <c r="C86" s="169">
        <v>852.5965190000002</v>
      </c>
    </row>
    <row r="87" spans="1:3" s="68" customFormat="1" ht="16.5" customHeight="1">
      <c r="A87" s="79" t="s">
        <v>967</v>
      </c>
      <c r="B87" s="80" t="s">
        <v>968</v>
      </c>
      <c r="C87" s="169">
        <v>1441.6</v>
      </c>
    </row>
    <row r="88" spans="1:3" s="68" customFormat="1" ht="16.5" customHeight="1">
      <c r="A88" s="76" t="s">
        <v>969</v>
      </c>
      <c r="B88" s="77" t="s">
        <v>970</v>
      </c>
      <c r="C88" s="166">
        <v>1205.38247</v>
      </c>
    </row>
    <row r="89" spans="1:3" s="68" customFormat="1" ht="16.5" customHeight="1">
      <c r="A89" s="79" t="s">
        <v>971</v>
      </c>
      <c r="B89" s="80" t="s">
        <v>834</v>
      </c>
      <c r="C89" s="169">
        <v>909.7824700000001</v>
      </c>
    </row>
    <row r="90" spans="1:3" s="68" customFormat="1" ht="16.5" customHeight="1">
      <c r="A90" s="79" t="s">
        <v>972</v>
      </c>
      <c r="B90" s="80" t="s">
        <v>973</v>
      </c>
      <c r="C90" s="169">
        <v>80</v>
      </c>
    </row>
    <row r="91" spans="1:3" s="68" customFormat="1" ht="16.5" customHeight="1">
      <c r="A91" s="79" t="s">
        <v>974</v>
      </c>
      <c r="B91" s="80" t="s">
        <v>975</v>
      </c>
      <c r="C91" s="169">
        <v>93.4</v>
      </c>
    </row>
    <row r="92" spans="1:3" s="68" customFormat="1" ht="16.5" customHeight="1">
      <c r="A92" s="79" t="s">
        <v>976</v>
      </c>
      <c r="B92" s="80" t="s">
        <v>977</v>
      </c>
      <c r="C92" s="169">
        <v>122.2</v>
      </c>
    </row>
    <row r="93" spans="1:3" s="68" customFormat="1" ht="16.5" customHeight="1">
      <c r="A93" s="76" t="s">
        <v>978</v>
      </c>
      <c r="B93" s="77" t="s">
        <v>979</v>
      </c>
      <c r="C93" s="166">
        <v>3333.039381</v>
      </c>
    </row>
    <row r="94" spans="1:3" s="68" customFormat="1" ht="16.5" customHeight="1">
      <c r="A94" s="79" t="s">
        <v>980</v>
      </c>
      <c r="B94" s="80" t="s">
        <v>834</v>
      </c>
      <c r="C94" s="169">
        <v>1690.6713810000003</v>
      </c>
    </row>
    <row r="95" spans="1:3" s="68" customFormat="1" ht="16.5" customHeight="1">
      <c r="A95" s="79" t="s">
        <v>981</v>
      </c>
      <c r="B95" s="80" t="s">
        <v>982</v>
      </c>
      <c r="C95" s="169">
        <v>1642.368</v>
      </c>
    </row>
    <row r="96" spans="1:3" s="68" customFormat="1" ht="16.5" customHeight="1">
      <c r="A96" s="76" t="s">
        <v>983</v>
      </c>
      <c r="B96" s="77" t="s">
        <v>984</v>
      </c>
      <c r="C96" s="166">
        <v>8345.181559999999</v>
      </c>
    </row>
    <row r="97" spans="1:3" s="68" customFormat="1" ht="16.5" customHeight="1">
      <c r="A97" s="79" t="s">
        <v>985</v>
      </c>
      <c r="B97" s="80" t="s">
        <v>834</v>
      </c>
      <c r="C97" s="169">
        <v>4058.7523599999995</v>
      </c>
    </row>
    <row r="98" spans="1:3" s="68" customFormat="1" ht="16.5" customHeight="1">
      <c r="A98" s="79" t="s">
        <v>986</v>
      </c>
      <c r="B98" s="80" t="s">
        <v>862</v>
      </c>
      <c r="C98" s="169">
        <v>2250.885</v>
      </c>
    </row>
    <row r="99" spans="1:3" s="68" customFormat="1" ht="16.5" customHeight="1">
      <c r="A99" s="79" t="s">
        <v>987</v>
      </c>
      <c r="B99" s="80" t="s">
        <v>988</v>
      </c>
      <c r="C99" s="169">
        <v>2035.5442</v>
      </c>
    </row>
    <row r="100" spans="1:3" s="68" customFormat="1" ht="16.5" customHeight="1">
      <c r="A100" s="76" t="s">
        <v>989</v>
      </c>
      <c r="B100" s="77" t="s">
        <v>990</v>
      </c>
      <c r="C100" s="166">
        <v>1190.2</v>
      </c>
    </row>
    <row r="101" spans="1:3" s="68" customFormat="1" ht="16.5" customHeight="1">
      <c r="A101" s="79" t="s">
        <v>991</v>
      </c>
      <c r="B101" s="80" t="s">
        <v>992</v>
      </c>
      <c r="C101" s="169">
        <v>1190.2</v>
      </c>
    </row>
    <row r="102" spans="1:3" s="68" customFormat="1" ht="16.5" customHeight="1">
      <c r="A102" s="76" t="s">
        <v>993</v>
      </c>
      <c r="B102" s="77" t="s">
        <v>994</v>
      </c>
      <c r="C102" s="166">
        <v>549.26</v>
      </c>
    </row>
    <row r="103" spans="1:3" s="68" customFormat="1" ht="16.5" customHeight="1">
      <c r="A103" s="76" t="s">
        <v>995</v>
      </c>
      <c r="B103" s="77" t="s">
        <v>996</v>
      </c>
      <c r="C103" s="166">
        <v>549.26</v>
      </c>
    </row>
    <row r="104" spans="1:3" s="68" customFormat="1" ht="16.5" customHeight="1">
      <c r="A104" s="79" t="s">
        <v>997</v>
      </c>
      <c r="B104" s="80" t="s">
        <v>998</v>
      </c>
      <c r="C104" s="169">
        <v>90</v>
      </c>
    </row>
    <row r="105" spans="1:3" s="68" customFormat="1" ht="16.5" customHeight="1">
      <c r="A105" s="79" t="s">
        <v>999</v>
      </c>
      <c r="B105" s="80" t="s">
        <v>1000</v>
      </c>
      <c r="C105" s="169">
        <v>138.2</v>
      </c>
    </row>
    <row r="106" spans="1:3" s="68" customFormat="1" ht="16.5" customHeight="1">
      <c r="A106" s="79" t="s">
        <v>1001</v>
      </c>
      <c r="B106" s="80" t="s">
        <v>1002</v>
      </c>
      <c r="C106" s="169">
        <v>10</v>
      </c>
    </row>
    <row r="107" spans="1:3" s="68" customFormat="1" ht="16.5" customHeight="1">
      <c r="A107" s="79" t="s">
        <v>1003</v>
      </c>
      <c r="B107" s="80" t="s">
        <v>1004</v>
      </c>
      <c r="C107" s="169">
        <v>122.06</v>
      </c>
    </row>
    <row r="108" spans="1:3" s="68" customFormat="1" ht="16.5" customHeight="1">
      <c r="A108" s="79" t="s">
        <v>1005</v>
      </c>
      <c r="B108" s="80" t="s">
        <v>1006</v>
      </c>
      <c r="C108" s="169">
        <v>189</v>
      </c>
    </row>
    <row r="109" spans="1:3" s="68" customFormat="1" ht="16.5" customHeight="1">
      <c r="A109" s="76" t="s">
        <v>1007</v>
      </c>
      <c r="B109" s="77" t="s">
        <v>1008</v>
      </c>
      <c r="C109" s="166">
        <v>48250.458099999996</v>
      </c>
    </row>
    <row r="110" spans="1:3" s="68" customFormat="1" ht="16.5" customHeight="1">
      <c r="A110" s="76" t="s">
        <v>1009</v>
      </c>
      <c r="B110" s="77" t="s">
        <v>1010</v>
      </c>
      <c r="C110" s="166">
        <v>60</v>
      </c>
    </row>
    <row r="111" spans="1:3" s="68" customFormat="1" ht="16.5" customHeight="1">
      <c r="A111" s="79" t="s">
        <v>1011</v>
      </c>
      <c r="B111" s="80" t="s">
        <v>1012</v>
      </c>
      <c r="C111" s="169">
        <v>60</v>
      </c>
    </row>
    <row r="112" spans="1:3" s="68" customFormat="1" ht="16.5" customHeight="1">
      <c r="A112" s="76" t="s">
        <v>1013</v>
      </c>
      <c r="B112" s="77" t="s">
        <v>1014</v>
      </c>
      <c r="C112" s="166">
        <v>36674.055651999995</v>
      </c>
    </row>
    <row r="113" spans="1:3" s="68" customFormat="1" ht="16.5" customHeight="1">
      <c r="A113" s="79" t="s">
        <v>1015</v>
      </c>
      <c r="B113" s="80" t="s">
        <v>834</v>
      </c>
      <c r="C113" s="169">
        <v>23903.255652</v>
      </c>
    </row>
    <row r="114" spans="1:3" s="68" customFormat="1" ht="16.5" customHeight="1">
      <c r="A114" s="79" t="s">
        <v>1016</v>
      </c>
      <c r="B114" s="80" t="s">
        <v>1017</v>
      </c>
      <c r="C114" s="169">
        <v>1223.4</v>
      </c>
    </row>
    <row r="115" spans="1:3" s="68" customFormat="1" ht="16.5" customHeight="1">
      <c r="A115" s="79" t="s">
        <v>1018</v>
      </c>
      <c r="B115" s="80" t="s">
        <v>889</v>
      </c>
      <c r="C115" s="169">
        <v>433</v>
      </c>
    </row>
    <row r="116" spans="1:3" s="68" customFormat="1" ht="16.5" customHeight="1">
      <c r="A116" s="79" t="s">
        <v>1019</v>
      </c>
      <c r="B116" s="80" t="s">
        <v>1020</v>
      </c>
      <c r="C116" s="169">
        <v>9163.4</v>
      </c>
    </row>
    <row r="117" spans="1:3" s="68" customFormat="1" ht="16.5" customHeight="1">
      <c r="A117" s="79" t="s">
        <v>1021</v>
      </c>
      <c r="B117" s="80" t="s">
        <v>1022</v>
      </c>
      <c r="C117" s="169">
        <v>170</v>
      </c>
    </row>
    <row r="118" spans="1:3" s="68" customFormat="1" ht="16.5" customHeight="1">
      <c r="A118" s="79" t="s">
        <v>1023</v>
      </c>
      <c r="B118" s="80" t="s">
        <v>1024</v>
      </c>
      <c r="C118" s="169">
        <v>1781</v>
      </c>
    </row>
    <row r="119" spans="1:3" s="68" customFormat="1" ht="16.5" customHeight="1">
      <c r="A119" s="76" t="s">
        <v>1025</v>
      </c>
      <c r="B119" s="77" t="s">
        <v>1026</v>
      </c>
      <c r="C119" s="166">
        <v>2940.304596</v>
      </c>
    </row>
    <row r="120" spans="1:3" s="68" customFormat="1" ht="16.5" customHeight="1">
      <c r="A120" s="79" t="s">
        <v>1027</v>
      </c>
      <c r="B120" s="80" t="s">
        <v>834</v>
      </c>
      <c r="C120" s="169">
        <v>2315.9045960000003</v>
      </c>
    </row>
    <row r="121" spans="1:3" s="68" customFormat="1" ht="16.5" customHeight="1">
      <c r="A121" s="79" t="s">
        <v>1028</v>
      </c>
      <c r="B121" s="80" t="s">
        <v>1029</v>
      </c>
      <c r="C121" s="169">
        <v>90</v>
      </c>
    </row>
    <row r="122" spans="1:3" s="68" customFormat="1" ht="16.5" customHeight="1">
      <c r="A122" s="79" t="s">
        <v>1030</v>
      </c>
      <c r="B122" s="80" t="s">
        <v>1031</v>
      </c>
      <c r="C122" s="169">
        <v>534.4</v>
      </c>
    </row>
    <row r="123" spans="1:3" s="68" customFormat="1" ht="16.5" customHeight="1">
      <c r="A123" s="76" t="s">
        <v>1032</v>
      </c>
      <c r="B123" s="77" t="s">
        <v>1033</v>
      </c>
      <c r="C123" s="166">
        <v>5701.491964</v>
      </c>
    </row>
    <row r="124" spans="1:3" s="68" customFormat="1" ht="16.5" customHeight="1">
      <c r="A124" s="79" t="s">
        <v>1034</v>
      </c>
      <c r="B124" s="80" t="s">
        <v>834</v>
      </c>
      <c r="C124" s="169">
        <v>4085.191964</v>
      </c>
    </row>
    <row r="125" spans="1:3" s="68" customFormat="1" ht="16.5" customHeight="1">
      <c r="A125" s="79" t="s">
        <v>1035</v>
      </c>
      <c r="B125" s="80" t="s">
        <v>1017</v>
      </c>
      <c r="C125" s="169">
        <v>130</v>
      </c>
    </row>
    <row r="126" spans="1:3" s="68" customFormat="1" ht="16.5" customHeight="1">
      <c r="A126" s="79" t="s">
        <v>1036</v>
      </c>
      <c r="B126" s="80" t="s">
        <v>1037</v>
      </c>
      <c r="C126" s="169">
        <v>408</v>
      </c>
    </row>
    <row r="127" spans="1:3" s="68" customFormat="1" ht="16.5" customHeight="1">
      <c r="A127" s="79" t="s">
        <v>1038</v>
      </c>
      <c r="B127" s="80" t="s">
        <v>1039</v>
      </c>
      <c r="C127" s="169">
        <v>30</v>
      </c>
    </row>
    <row r="128" spans="1:3" s="68" customFormat="1" ht="16.5" customHeight="1">
      <c r="A128" s="79" t="s">
        <v>1040</v>
      </c>
      <c r="B128" s="80" t="s">
        <v>1041</v>
      </c>
      <c r="C128" s="169">
        <v>259</v>
      </c>
    </row>
    <row r="129" spans="1:3" s="68" customFormat="1" ht="16.5" customHeight="1">
      <c r="A129" s="79" t="s">
        <v>1042</v>
      </c>
      <c r="B129" s="80" t="s">
        <v>1043</v>
      </c>
      <c r="C129" s="169">
        <v>789.3</v>
      </c>
    </row>
    <row r="130" spans="1:3" s="68" customFormat="1" ht="16.5" customHeight="1">
      <c r="A130" s="76" t="s">
        <v>1044</v>
      </c>
      <c r="B130" s="77" t="s">
        <v>1045</v>
      </c>
      <c r="C130" s="166">
        <v>2874.605888</v>
      </c>
    </row>
    <row r="131" spans="1:3" s="68" customFormat="1" ht="16.5" customHeight="1">
      <c r="A131" s="79" t="s">
        <v>1046</v>
      </c>
      <c r="B131" s="80" t="s">
        <v>834</v>
      </c>
      <c r="C131" s="169">
        <v>1713.405888</v>
      </c>
    </row>
    <row r="132" spans="1:3" s="68" customFormat="1" ht="16.5" customHeight="1">
      <c r="A132" s="79" t="s">
        <v>1047</v>
      </c>
      <c r="B132" s="80" t="s">
        <v>1048</v>
      </c>
      <c r="C132" s="169">
        <v>309</v>
      </c>
    </row>
    <row r="133" spans="1:3" s="68" customFormat="1" ht="16.5" customHeight="1">
      <c r="A133" s="79" t="s">
        <v>1049</v>
      </c>
      <c r="B133" s="80" t="s">
        <v>1050</v>
      </c>
      <c r="C133" s="169">
        <v>100</v>
      </c>
    </row>
    <row r="134" spans="1:3" s="68" customFormat="1" ht="16.5" customHeight="1">
      <c r="A134" s="79" t="s">
        <v>1051</v>
      </c>
      <c r="B134" s="80" t="s">
        <v>1052</v>
      </c>
      <c r="C134" s="169">
        <v>125</v>
      </c>
    </row>
    <row r="135" spans="1:3" s="68" customFormat="1" ht="16.5" customHeight="1">
      <c r="A135" s="79" t="s">
        <v>1053</v>
      </c>
      <c r="B135" s="80" t="s">
        <v>1054</v>
      </c>
      <c r="C135" s="169">
        <v>263</v>
      </c>
    </row>
    <row r="136" spans="1:3" s="68" customFormat="1" ht="16.5" customHeight="1">
      <c r="A136" s="79" t="s">
        <v>1055</v>
      </c>
      <c r="B136" s="80" t="s">
        <v>1056</v>
      </c>
      <c r="C136" s="169">
        <v>364.2</v>
      </c>
    </row>
    <row r="137" spans="1:3" s="68" customFormat="1" ht="16.5" customHeight="1">
      <c r="A137" s="76" t="s">
        <v>1057</v>
      </c>
      <c r="B137" s="77" t="s">
        <v>1058</v>
      </c>
      <c r="C137" s="166">
        <v>206685.803684</v>
      </c>
    </row>
    <row r="138" spans="1:3" s="68" customFormat="1" ht="16.5" customHeight="1">
      <c r="A138" s="76" t="s">
        <v>1059</v>
      </c>
      <c r="B138" s="77" t="s">
        <v>1060</v>
      </c>
      <c r="C138" s="166">
        <v>1361.487644</v>
      </c>
    </row>
    <row r="139" spans="1:3" s="68" customFormat="1" ht="16.5" customHeight="1">
      <c r="A139" s="79" t="s">
        <v>1061</v>
      </c>
      <c r="B139" s="80" t="s">
        <v>834</v>
      </c>
      <c r="C139" s="169">
        <v>1316.487644</v>
      </c>
    </row>
    <row r="140" spans="1:3" s="68" customFormat="1" ht="16.5" customHeight="1">
      <c r="A140" s="79" t="s">
        <v>1062</v>
      </c>
      <c r="B140" s="80" t="s">
        <v>1063</v>
      </c>
      <c r="C140" s="169">
        <v>45</v>
      </c>
    </row>
    <row r="141" spans="1:3" s="68" customFormat="1" ht="16.5" customHeight="1">
      <c r="A141" s="76" t="s">
        <v>1064</v>
      </c>
      <c r="B141" s="77" t="s">
        <v>1065</v>
      </c>
      <c r="C141" s="166">
        <v>153324.919632</v>
      </c>
    </row>
    <row r="142" spans="1:3" s="68" customFormat="1" ht="16.5" customHeight="1">
      <c r="A142" s="79" t="s">
        <v>1066</v>
      </c>
      <c r="B142" s="80" t="s">
        <v>1067</v>
      </c>
      <c r="C142" s="169">
        <v>7584.052456000002</v>
      </c>
    </row>
    <row r="143" spans="1:3" s="68" customFormat="1" ht="16.5" customHeight="1">
      <c r="A143" s="79" t="s">
        <v>1068</v>
      </c>
      <c r="B143" s="80" t="s">
        <v>1069</v>
      </c>
      <c r="C143" s="169">
        <v>69178.77089600002</v>
      </c>
    </row>
    <row r="144" spans="1:3" s="68" customFormat="1" ht="16.5" customHeight="1">
      <c r="A144" s="79" t="s">
        <v>1070</v>
      </c>
      <c r="B144" s="80" t="s">
        <v>1071</v>
      </c>
      <c r="C144" s="169">
        <v>45515.85772799999</v>
      </c>
    </row>
    <row r="145" spans="1:3" s="68" customFormat="1" ht="16.5" customHeight="1">
      <c r="A145" s="79" t="s">
        <v>1072</v>
      </c>
      <c r="B145" s="80" t="s">
        <v>1073</v>
      </c>
      <c r="C145" s="169">
        <v>22353.238552000003</v>
      </c>
    </row>
    <row r="146" spans="1:3" s="68" customFormat="1" ht="16.5" customHeight="1">
      <c r="A146" s="79" t="s">
        <v>1074</v>
      </c>
      <c r="B146" s="80" t="s">
        <v>1075</v>
      </c>
      <c r="C146" s="169">
        <v>8693</v>
      </c>
    </row>
    <row r="147" spans="1:3" s="68" customFormat="1" ht="16.5" customHeight="1">
      <c r="A147" s="76" t="s">
        <v>1076</v>
      </c>
      <c r="B147" s="77" t="s">
        <v>1077</v>
      </c>
      <c r="C147" s="166">
        <v>12974.078824</v>
      </c>
    </row>
    <row r="148" spans="1:3" s="68" customFormat="1" ht="16.5" customHeight="1">
      <c r="A148" s="79" t="s">
        <v>1078</v>
      </c>
      <c r="B148" s="80" t="s">
        <v>1079</v>
      </c>
      <c r="C148" s="169">
        <v>12968.078824</v>
      </c>
    </row>
    <row r="149" spans="1:3" s="68" customFormat="1" ht="16.5" customHeight="1">
      <c r="A149" s="79" t="s">
        <v>1080</v>
      </c>
      <c r="B149" s="80" t="s">
        <v>1081</v>
      </c>
      <c r="C149" s="169">
        <v>6</v>
      </c>
    </row>
    <row r="150" spans="1:3" s="68" customFormat="1" ht="16.5" customHeight="1">
      <c r="A150" s="76" t="s">
        <v>1082</v>
      </c>
      <c r="B150" s="77" t="s">
        <v>1083</v>
      </c>
      <c r="C150" s="166">
        <v>2237.612628</v>
      </c>
    </row>
    <row r="151" spans="1:3" s="68" customFormat="1" ht="16.5" customHeight="1">
      <c r="A151" s="79" t="s">
        <v>1084</v>
      </c>
      <c r="B151" s="80" t="s">
        <v>1085</v>
      </c>
      <c r="C151" s="169">
        <v>2237.612628</v>
      </c>
    </row>
    <row r="152" spans="1:3" s="68" customFormat="1" ht="16.5" customHeight="1">
      <c r="A152" s="76" t="s">
        <v>1086</v>
      </c>
      <c r="B152" s="77" t="s">
        <v>1087</v>
      </c>
      <c r="C152" s="166">
        <v>831.433008</v>
      </c>
    </row>
    <row r="153" spans="1:3" s="68" customFormat="1" ht="16.5" customHeight="1">
      <c r="A153" s="79" t="s">
        <v>1088</v>
      </c>
      <c r="B153" s="80" t="s">
        <v>1089</v>
      </c>
      <c r="C153" s="169">
        <v>831.433008</v>
      </c>
    </row>
    <row r="154" spans="1:3" s="68" customFormat="1" ht="16.5" customHeight="1">
      <c r="A154" s="76" t="s">
        <v>1090</v>
      </c>
      <c r="B154" s="77" t="s">
        <v>1091</v>
      </c>
      <c r="C154" s="166">
        <v>9000</v>
      </c>
    </row>
    <row r="155" spans="1:3" s="68" customFormat="1" ht="16.5" customHeight="1">
      <c r="A155" s="79" t="s">
        <v>1092</v>
      </c>
      <c r="B155" s="80" t="s">
        <v>1093</v>
      </c>
      <c r="C155" s="169">
        <v>9000</v>
      </c>
    </row>
    <row r="156" spans="1:3" s="68" customFormat="1" ht="16.5" customHeight="1">
      <c r="A156" s="76" t="s">
        <v>1094</v>
      </c>
      <c r="B156" s="77" t="s">
        <v>1095</v>
      </c>
      <c r="C156" s="166">
        <v>26956.271947999994</v>
      </c>
    </row>
    <row r="157" spans="1:3" s="68" customFormat="1" ht="16.5" customHeight="1">
      <c r="A157" s="79" t="s">
        <v>1096</v>
      </c>
      <c r="B157" s="80" t="s">
        <v>1097</v>
      </c>
      <c r="C157" s="169">
        <v>26956.271947999994</v>
      </c>
    </row>
    <row r="158" spans="1:3" s="68" customFormat="1" ht="16.5" customHeight="1">
      <c r="A158" s="76" t="s">
        <v>1098</v>
      </c>
      <c r="B158" s="77" t="s">
        <v>1099</v>
      </c>
      <c r="C158" s="166">
        <v>10846.42769</v>
      </c>
    </row>
    <row r="159" spans="1:3" s="68" customFormat="1" ht="16.5" customHeight="1">
      <c r="A159" s="76" t="s">
        <v>1100</v>
      </c>
      <c r="B159" s="77" t="s">
        <v>1101</v>
      </c>
      <c r="C159" s="166">
        <v>285.987684</v>
      </c>
    </row>
    <row r="160" spans="1:3" s="68" customFormat="1" ht="16.5" customHeight="1">
      <c r="A160" s="79" t="s">
        <v>1102</v>
      </c>
      <c r="B160" s="80" t="s">
        <v>834</v>
      </c>
      <c r="C160" s="169">
        <v>198.38768399999998</v>
      </c>
    </row>
    <row r="161" spans="1:3" s="68" customFormat="1" ht="16.5" customHeight="1">
      <c r="A161" s="79" t="s">
        <v>1103</v>
      </c>
      <c r="B161" s="80" t="s">
        <v>1104</v>
      </c>
      <c r="C161" s="169">
        <v>87.6</v>
      </c>
    </row>
    <row r="162" spans="1:3" s="68" customFormat="1" ht="16.5" customHeight="1">
      <c r="A162" s="76" t="s">
        <v>1105</v>
      </c>
      <c r="B162" s="77" t="s">
        <v>1106</v>
      </c>
      <c r="C162" s="166">
        <v>3038</v>
      </c>
    </row>
    <row r="163" spans="1:3" s="68" customFormat="1" ht="16.5" customHeight="1">
      <c r="A163" s="79" t="s">
        <v>1107</v>
      </c>
      <c r="B163" s="80" t="s">
        <v>1108</v>
      </c>
      <c r="C163" s="169">
        <v>338</v>
      </c>
    </row>
    <row r="164" spans="1:3" s="68" customFormat="1" ht="16.5" customHeight="1">
      <c r="A164" s="79" t="s">
        <v>1109</v>
      </c>
      <c r="B164" s="80" t="s">
        <v>1110</v>
      </c>
      <c r="C164" s="169">
        <v>2700</v>
      </c>
    </row>
    <row r="165" spans="1:3" s="68" customFormat="1" ht="16.5" customHeight="1">
      <c r="A165" s="76" t="s">
        <v>1111</v>
      </c>
      <c r="B165" s="77" t="s">
        <v>1112</v>
      </c>
      <c r="C165" s="166">
        <v>671.0503</v>
      </c>
    </row>
    <row r="166" spans="1:3" s="68" customFormat="1" ht="16.5" customHeight="1">
      <c r="A166" s="79" t="s">
        <v>1113</v>
      </c>
      <c r="B166" s="80" t="s">
        <v>1114</v>
      </c>
      <c r="C166" s="169">
        <v>571.8503</v>
      </c>
    </row>
    <row r="167" spans="1:3" s="68" customFormat="1" ht="16.5" customHeight="1">
      <c r="A167" s="79" t="s">
        <v>1115</v>
      </c>
      <c r="B167" s="80" t="s">
        <v>1116</v>
      </c>
      <c r="C167" s="169">
        <v>99.2</v>
      </c>
    </row>
    <row r="168" spans="1:3" s="68" customFormat="1" ht="16.5" customHeight="1">
      <c r="A168" s="76" t="s">
        <v>1117</v>
      </c>
      <c r="B168" s="77" t="s">
        <v>1118</v>
      </c>
      <c r="C168" s="166">
        <v>142.1252</v>
      </c>
    </row>
    <row r="169" spans="1:3" s="68" customFormat="1" ht="16.5" customHeight="1">
      <c r="A169" s="79" t="s">
        <v>1119</v>
      </c>
      <c r="B169" s="80" t="s">
        <v>1120</v>
      </c>
      <c r="C169" s="169">
        <v>83.1252</v>
      </c>
    </row>
    <row r="170" spans="1:3" s="68" customFormat="1" ht="16.5" customHeight="1">
      <c r="A170" s="79" t="s">
        <v>1121</v>
      </c>
      <c r="B170" s="80" t="s">
        <v>1122</v>
      </c>
      <c r="C170" s="169">
        <v>4</v>
      </c>
    </row>
    <row r="171" spans="1:3" s="68" customFormat="1" ht="16.5" customHeight="1">
      <c r="A171" s="79" t="s">
        <v>1123</v>
      </c>
      <c r="B171" s="80" t="s">
        <v>1124</v>
      </c>
      <c r="C171" s="169">
        <v>55</v>
      </c>
    </row>
    <row r="172" spans="1:3" s="68" customFormat="1" ht="16.5" customHeight="1">
      <c r="A172" s="76" t="s">
        <v>1125</v>
      </c>
      <c r="B172" s="77" t="s">
        <v>1126</v>
      </c>
      <c r="C172" s="166">
        <v>315.014506</v>
      </c>
    </row>
    <row r="173" spans="1:3" s="68" customFormat="1" ht="16.5" customHeight="1">
      <c r="A173" s="79" t="s">
        <v>1127</v>
      </c>
      <c r="B173" s="80" t="s">
        <v>1114</v>
      </c>
      <c r="C173" s="169">
        <v>174.014506</v>
      </c>
    </row>
    <row r="174" spans="1:3" s="68" customFormat="1" ht="16.5" customHeight="1">
      <c r="A174" s="79" t="s">
        <v>1128</v>
      </c>
      <c r="B174" s="80" t="s">
        <v>1129</v>
      </c>
      <c r="C174" s="169">
        <v>103</v>
      </c>
    </row>
    <row r="175" spans="1:3" s="68" customFormat="1" ht="16.5" customHeight="1">
      <c r="A175" s="79" t="s">
        <v>1130</v>
      </c>
      <c r="B175" s="80" t="s">
        <v>1131</v>
      </c>
      <c r="C175" s="169">
        <v>9</v>
      </c>
    </row>
    <row r="176" spans="1:3" s="68" customFormat="1" ht="16.5" customHeight="1">
      <c r="A176" s="79" t="s">
        <v>1132</v>
      </c>
      <c r="B176" s="80" t="s">
        <v>1133</v>
      </c>
      <c r="C176" s="169">
        <v>9</v>
      </c>
    </row>
    <row r="177" spans="1:3" s="68" customFormat="1" ht="16.5" customHeight="1">
      <c r="A177" s="79" t="s">
        <v>1134</v>
      </c>
      <c r="B177" s="80" t="s">
        <v>1135</v>
      </c>
      <c r="C177" s="169">
        <v>20</v>
      </c>
    </row>
    <row r="178" spans="1:3" s="68" customFormat="1" ht="16.5" customHeight="1">
      <c r="A178" s="76" t="s">
        <v>1136</v>
      </c>
      <c r="B178" s="77" t="s">
        <v>1137</v>
      </c>
      <c r="C178" s="166">
        <v>1120</v>
      </c>
    </row>
    <row r="179" spans="1:3" s="68" customFormat="1" ht="16.5" customHeight="1">
      <c r="A179" s="79" t="s">
        <v>1138</v>
      </c>
      <c r="B179" s="80" t="s">
        <v>1139</v>
      </c>
      <c r="C179" s="169">
        <v>1120</v>
      </c>
    </row>
    <row r="180" spans="1:3" s="68" customFormat="1" ht="16.5" customHeight="1">
      <c r="A180" s="76" t="s">
        <v>1140</v>
      </c>
      <c r="B180" s="77" t="s">
        <v>1141</v>
      </c>
      <c r="C180" s="166">
        <v>5274.25</v>
      </c>
    </row>
    <row r="181" spans="1:3" s="68" customFormat="1" ht="16.5" customHeight="1">
      <c r="A181" s="79" t="s">
        <v>1142</v>
      </c>
      <c r="B181" s="80" t="s">
        <v>1143</v>
      </c>
      <c r="C181" s="169">
        <v>2379.25</v>
      </c>
    </row>
    <row r="182" spans="1:3" s="68" customFormat="1" ht="16.5" customHeight="1">
      <c r="A182" s="79" t="s">
        <v>1144</v>
      </c>
      <c r="B182" s="80" t="s">
        <v>1145</v>
      </c>
      <c r="C182" s="169">
        <v>2895</v>
      </c>
    </row>
    <row r="183" spans="1:3" s="68" customFormat="1" ht="16.5" customHeight="1">
      <c r="A183" s="76" t="s">
        <v>1146</v>
      </c>
      <c r="B183" s="77" t="s">
        <v>1147</v>
      </c>
      <c r="C183" s="166">
        <v>18810.936444</v>
      </c>
    </row>
    <row r="184" spans="1:3" s="68" customFormat="1" ht="16.5" customHeight="1">
      <c r="A184" s="76" t="s">
        <v>1148</v>
      </c>
      <c r="B184" s="77" t="s">
        <v>1149</v>
      </c>
      <c r="C184" s="166">
        <v>8034.859388</v>
      </c>
    </row>
    <row r="185" spans="1:3" s="68" customFormat="1" ht="16.5" customHeight="1">
      <c r="A185" s="79" t="s">
        <v>1150</v>
      </c>
      <c r="B185" s="80" t="s">
        <v>834</v>
      </c>
      <c r="C185" s="169">
        <v>3364.599968</v>
      </c>
    </row>
    <row r="186" spans="1:3" s="68" customFormat="1" ht="16.5" customHeight="1">
      <c r="A186" s="79" t="s">
        <v>1151</v>
      </c>
      <c r="B186" s="80" t="s">
        <v>1017</v>
      </c>
      <c r="C186" s="169">
        <v>37.4</v>
      </c>
    </row>
    <row r="187" spans="1:3" s="68" customFormat="1" ht="16.5" customHeight="1">
      <c r="A187" s="79" t="s">
        <v>1152</v>
      </c>
      <c r="B187" s="80" t="s">
        <v>1153</v>
      </c>
      <c r="C187" s="169">
        <v>716.1399200000001</v>
      </c>
    </row>
    <row r="188" spans="1:3" s="68" customFormat="1" ht="16.5" customHeight="1">
      <c r="A188" s="79" t="s">
        <v>1154</v>
      </c>
      <c r="B188" s="80" t="s">
        <v>1155</v>
      </c>
      <c r="C188" s="169">
        <v>833.5099280000001</v>
      </c>
    </row>
    <row r="189" spans="1:3" s="68" customFormat="1" ht="16.5" customHeight="1">
      <c r="A189" s="79" t="s">
        <v>1156</v>
      </c>
      <c r="B189" s="80" t="s">
        <v>1157</v>
      </c>
      <c r="C189" s="169">
        <v>505.189572</v>
      </c>
    </row>
    <row r="190" spans="1:3" s="68" customFormat="1" ht="16.5" customHeight="1">
      <c r="A190" s="79" t="s">
        <v>1158</v>
      </c>
      <c r="B190" s="80" t="s">
        <v>1159</v>
      </c>
      <c r="C190" s="169">
        <v>149</v>
      </c>
    </row>
    <row r="191" spans="1:3" s="68" customFormat="1" ht="16.5" customHeight="1">
      <c r="A191" s="79" t="s">
        <v>1160</v>
      </c>
      <c r="B191" s="80" t="s">
        <v>1161</v>
      </c>
      <c r="C191" s="169">
        <v>1300</v>
      </c>
    </row>
    <row r="192" spans="1:3" s="68" customFormat="1" ht="16.5" customHeight="1">
      <c r="A192" s="79" t="s">
        <v>1162</v>
      </c>
      <c r="B192" s="80" t="s">
        <v>1163</v>
      </c>
      <c r="C192" s="169">
        <v>488</v>
      </c>
    </row>
    <row r="193" spans="1:3" s="68" customFormat="1" ht="16.5" customHeight="1">
      <c r="A193" s="79" t="s">
        <v>1164</v>
      </c>
      <c r="B193" s="80" t="s">
        <v>1165</v>
      </c>
      <c r="C193" s="169">
        <v>641.02</v>
      </c>
    </row>
    <row r="194" spans="1:3" s="68" customFormat="1" ht="16.5" customHeight="1">
      <c r="A194" s="76" t="s">
        <v>1166</v>
      </c>
      <c r="B194" s="77" t="s">
        <v>1167</v>
      </c>
      <c r="C194" s="166">
        <v>877.091744</v>
      </c>
    </row>
    <row r="195" spans="1:3" s="68" customFormat="1" ht="16.5" customHeight="1">
      <c r="A195" s="79" t="s">
        <v>1168</v>
      </c>
      <c r="B195" s="80" t="s">
        <v>1169</v>
      </c>
      <c r="C195" s="169">
        <v>509.6</v>
      </c>
    </row>
    <row r="196" spans="1:3" s="68" customFormat="1" ht="16.5" customHeight="1">
      <c r="A196" s="79" t="s">
        <v>1170</v>
      </c>
      <c r="B196" s="80" t="s">
        <v>1171</v>
      </c>
      <c r="C196" s="169">
        <v>287.491744</v>
      </c>
    </row>
    <row r="197" spans="1:3" s="68" customFormat="1" ht="16.5" customHeight="1">
      <c r="A197" s="79" t="s">
        <v>1172</v>
      </c>
      <c r="B197" s="80" t="s">
        <v>1173</v>
      </c>
      <c r="C197" s="169">
        <v>80</v>
      </c>
    </row>
    <row r="198" spans="1:3" s="68" customFormat="1" ht="16.5" customHeight="1">
      <c r="A198" s="76" t="s">
        <v>1174</v>
      </c>
      <c r="B198" s="77" t="s">
        <v>1175</v>
      </c>
      <c r="C198" s="166">
        <v>1298.934598</v>
      </c>
    </row>
    <row r="199" spans="1:3" s="68" customFormat="1" ht="16.5" customHeight="1">
      <c r="A199" s="79" t="s">
        <v>1176</v>
      </c>
      <c r="B199" s="80" t="s">
        <v>834</v>
      </c>
      <c r="C199" s="169">
        <v>558.0745979999999</v>
      </c>
    </row>
    <row r="200" spans="1:3" s="68" customFormat="1" ht="16.5" customHeight="1">
      <c r="A200" s="79" t="s">
        <v>1177</v>
      </c>
      <c r="B200" s="80" t="s">
        <v>1178</v>
      </c>
      <c r="C200" s="169">
        <v>205</v>
      </c>
    </row>
    <row r="201" spans="1:3" s="68" customFormat="1" ht="16.5" customHeight="1">
      <c r="A201" s="79" t="s">
        <v>1179</v>
      </c>
      <c r="B201" s="80" t="s">
        <v>1180</v>
      </c>
      <c r="C201" s="169">
        <v>356.56</v>
      </c>
    </row>
    <row r="202" spans="1:3" s="68" customFormat="1" ht="16.5" customHeight="1">
      <c r="A202" s="79" t="s">
        <v>1181</v>
      </c>
      <c r="B202" s="80" t="s">
        <v>1182</v>
      </c>
      <c r="C202" s="169">
        <v>179.3</v>
      </c>
    </row>
    <row r="203" spans="1:3" s="68" customFormat="1" ht="16.5" customHeight="1">
      <c r="A203" s="76" t="s">
        <v>1183</v>
      </c>
      <c r="B203" s="77" t="s">
        <v>1184</v>
      </c>
      <c r="C203" s="166">
        <v>3827.505714</v>
      </c>
    </row>
    <row r="204" spans="1:3" s="68" customFormat="1" ht="16.5" customHeight="1">
      <c r="A204" s="79" t="s">
        <v>1185</v>
      </c>
      <c r="B204" s="80" t="s">
        <v>834</v>
      </c>
      <c r="C204" s="169">
        <v>385.562264</v>
      </c>
    </row>
    <row r="205" spans="1:3" s="68" customFormat="1" ht="16.5" customHeight="1">
      <c r="A205" s="79" t="s">
        <v>1186</v>
      </c>
      <c r="B205" s="80" t="s">
        <v>1187</v>
      </c>
      <c r="C205" s="169">
        <v>3441.94345</v>
      </c>
    </row>
    <row r="206" spans="1:3" s="68" customFormat="1" ht="16.5" customHeight="1">
      <c r="A206" s="76" t="s">
        <v>1188</v>
      </c>
      <c r="B206" s="77" t="s">
        <v>1189</v>
      </c>
      <c r="C206" s="166">
        <v>4772.545</v>
      </c>
    </row>
    <row r="207" spans="1:3" s="68" customFormat="1" ht="16.5" customHeight="1">
      <c r="A207" s="79" t="s">
        <v>1190</v>
      </c>
      <c r="B207" s="80" t="s">
        <v>1191</v>
      </c>
      <c r="C207" s="169">
        <v>12</v>
      </c>
    </row>
    <row r="208" spans="1:3" s="68" customFormat="1" ht="16.5" customHeight="1">
      <c r="A208" s="79" t="s">
        <v>1192</v>
      </c>
      <c r="B208" s="80" t="s">
        <v>1193</v>
      </c>
      <c r="C208" s="169">
        <v>4760.545</v>
      </c>
    </row>
    <row r="209" spans="1:3" s="68" customFormat="1" ht="16.5" customHeight="1">
      <c r="A209" s="76" t="s">
        <v>1194</v>
      </c>
      <c r="B209" s="77" t="s">
        <v>1195</v>
      </c>
      <c r="C209" s="166">
        <v>94556.55916799999</v>
      </c>
    </row>
    <row r="210" spans="1:3" s="68" customFormat="1" ht="16.5" customHeight="1">
      <c r="A210" s="76" t="s">
        <v>1196</v>
      </c>
      <c r="B210" s="77" t="s">
        <v>1197</v>
      </c>
      <c r="C210" s="166">
        <v>4144.2577</v>
      </c>
    </row>
    <row r="211" spans="1:3" s="68" customFormat="1" ht="16.5" customHeight="1">
      <c r="A211" s="79" t="s">
        <v>1198</v>
      </c>
      <c r="B211" s="80" t="s">
        <v>834</v>
      </c>
      <c r="C211" s="169">
        <v>3146.2577</v>
      </c>
    </row>
    <row r="212" spans="1:3" s="68" customFormat="1" ht="16.5" customHeight="1">
      <c r="A212" s="79" t="s">
        <v>1199</v>
      </c>
      <c r="B212" s="80" t="s">
        <v>1200</v>
      </c>
      <c r="C212" s="169">
        <v>35.6</v>
      </c>
    </row>
    <row r="213" spans="1:3" s="68" customFormat="1" ht="16.5" customHeight="1">
      <c r="A213" s="79" t="s">
        <v>1201</v>
      </c>
      <c r="B213" s="80" t="s">
        <v>1202</v>
      </c>
      <c r="C213" s="169">
        <v>14</v>
      </c>
    </row>
    <row r="214" spans="1:3" s="68" customFormat="1" ht="16.5" customHeight="1">
      <c r="A214" s="79" t="s">
        <v>1203</v>
      </c>
      <c r="B214" s="80" t="s">
        <v>1204</v>
      </c>
      <c r="C214" s="169">
        <v>134.4</v>
      </c>
    </row>
    <row r="215" spans="1:3" s="68" customFormat="1" ht="16.5" customHeight="1">
      <c r="A215" s="79" t="s">
        <v>1205</v>
      </c>
      <c r="B215" s="80" t="s">
        <v>1206</v>
      </c>
      <c r="C215" s="169">
        <v>5.2</v>
      </c>
    </row>
    <row r="216" spans="1:3" s="68" customFormat="1" ht="16.5" customHeight="1">
      <c r="A216" s="79" t="s">
        <v>1207</v>
      </c>
      <c r="B216" s="80" t="s">
        <v>1208</v>
      </c>
      <c r="C216" s="169">
        <v>213.8</v>
      </c>
    </row>
    <row r="217" spans="1:3" s="68" customFormat="1" ht="16.5" customHeight="1">
      <c r="A217" s="79" t="s">
        <v>1209</v>
      </c>
      <c r="B217" s="80" t="s">
        <v>889</v>
      </c>
      <c r="C217" s="169">
        <v>360</v>
      </c>
    </row>
    <row r="218" spans="1:3" s="68" customFormat="1" ht="16.5" customHeight="1">
      <c r="A218" s="79" t="s">
        <v>1210</v>
      </c>
      <c r="B218" s="80" t="s">
        <v>1211</v>
      </c>
      <c r="C218" s="169">
        <v>10</v>
      </c>
    </row>
    <row r="219" spans="1:3" s="68" customFormat="1" ht="16.5" customHeight="1">
      <c r="A219" s="79" t="s">
        <v>1212</v>
      </c>
      <c r="B219" s="80" t="s">
        <v>1213</v>
      </c>
      <c r="C219" s="169">
        <v>225</v>
      </c>
    </row>
    <row r="220" spans="1:3" s="68" customFormat="1" ht="16.5" customHeight="1">
      <c r="A220" s="76" t="s">
        <v>1214</v>
      </c>
      <c r="B220" s="77" t="s">
        <v>1215</v>
      </c>
      <c r="C220" s="166">
        <v>2134.114512</v>
      </c>
    </row>
    <row r="221" spans="1:3" s="68" customFormat="1" ht="16.5" customHeight="1">
      <c r="A221" s="79" t="s">
        <v>1216</v>
      </c>
      <c r="B221" s="80" t="s">
        <v>834</v>
      </c>
      <c r="C221" s="169">
        <v>1441.154512</v>
      </c>
    </row>
    <row r="222" spans="1:3" s="68" customFormat="1" ht="16.5" customHeight="1">
      <c r="A222" s="79" t="s">
        <v>1217</v>
      </c>
      <c r="B222" s="80" t="s">
        <v>1200</v>
      </c>
      <c r="C222" s="169">
        <v>6.1</v>
      </c>
    </row>
    <row r="223" spans="1:3" s="68" customFormat="1" ht="16.5" customHeight="1">
      <c r="A223" s="79" t="s">
        <v>1218</v>
      </c>
      <c r="B223" s="80" t="s">
        <v>1219</v>
      </c>
      <c r="C223" s="169">
        <v>105</v>
      </c>
    </row>
    <row r="224" spans="1:3" s="68" customFormat="1" ht="16.5" customHeight="1">
      <c r="A224" s="79" t="s">
        <v>1220</v>
      </c>
      <c r="B224" s="80" t="s">
        <v>1221</v>
      </c>
      <c r="C224" s="169">
        <v>62.3</v>
      </c>
    </row>
    <row r="225" spans="1:3" s="68" customFormat="1" ht="16.5" customHeight="1">
      <c r="A225" s="79" t="s">
        <v>1222</v>
      </c>
      <c r="B225" s="80" t="s">
        <v>1223</v>
      </c>
      <c r="C225" s="169">
        <v>178.19</v>
      </c>
    </row>
    <row r="226" spans="1:3" s="68" customFormat="1" ht="16.5" customHeight="1">
      <c r="A226" s="79" t="s">
        <v>1224</v>
      </c>
      <c r="B226" s="80" t="s">
        <v>1225</v>
      </c>
      <c r="C226" s="169">
        <v>341.37</v>
      </c>
    </row>
    <row r="227" spans="1:3" s="68" customFormat="1" ht="16.5" customHeight="1">
      <c r="A227" s="76" t="s">
        <v>1226</v>
      </c>
      <c r="B227" s="77" t="s">
        <v>1227</v>
      </c>
      <c r="C227" s="166">
        <v>25182.667917</v>
      </c>
    </row>
    <row r="228" spans="1:3" s="68" customFormat="1" ht="16.5" customHeight="1">
      <c r="A228" s="79" t="s">
        <v>1228</v>
      </c>
      <c r="B228" s="80" t="s">
        <v>1229</v>
      </c>
      <c r="C228" s="169">
        <v>9179.556576999996</v>
      </c>
    </row>
    <row r="229" spans="1:3" s="68" customFormat="1" ht="16.5" customHeight="1">
      <c r="A229" s="79" t="s">
        <v>1230</v>
      </c>
      <c r="B229" s="80" t="s">
        <v>1231</v>
      </c>
      <c r="C229" s="169">
        <v>3623.1113400000013</v>
      </c>
    </row>
    <row r="230" spans="1:3" s="68" customFormat="1" ht="16.5" customHeight="1">
      <c r="A230" s="79" t="s">
        <v>1232</v>
      </c>
      <c r="B230" s="80" t="s">
        <v>1233</v>
      </c>
      <c r="C230" s="169">
        <v>12220</v>
      </c>
    </row>
    <row r="231" spans="1:3" s="68" customFormat="1" ht="16.5" customHeight="1">
      <c r="A231" s="79" t="s">
        <v>1234</v>
      </c>
      <c r="B231" s="80" t="s">
        <v>1235</v>
      </c>
      <c r="C231" s="169">
        <v>160</v>
      </c>
    </row>
    <row r="232" spans="1:3" s="68" customFormat="1" ht="16.5" customHeight="1">
      <c r="A232" s="76" t="s">
        <v>1236</v>
      </c>
      <c r="B232" s="77" t="s">
        <v>1237</v>
      </c>
      <c r="C232" s="166">
        <v>851</v>
      </c>
    </row>
    <row r="233" spans="1:3" s="68" customFormat="1" ht="16.5" customHeight="1">
      <c r="A233" s="79" t="s">
        <v>1238</v>
      </c>
      <c r="B233" s="80" t="s">
        <v>1239</v>
      </c>
      <c r="C233" s="169">
        <v>851</v>
      </c>
    </row>
    <row r="234" spans="1:3" s="68" customFormat="1" ht="16.5" customHeight="1">
      <c r="A234" s="76" t="s">
        <v>1240</v>
      </c>
      <c r="B234" s="77" t="s">
        <v>1241</v>
      </c>
      <c r="C234" s="166">
        <v>3552.8032</v>
      </c>
    </row>
    <row r="235" spans="1:3" s="68" customFormat="1" ht="16.5" customHeight="1">
      <c r="A235" s="79" t="s">
        <v>1242</v>
      </c>
      <c r="B235" s="80" t="s">
        <v>1243</v>
      </c>
      <c r="C235" s="169">
        <v>1232.2377</v>
      </c>
    </row>
    <row r="236" spans="1:3" s="68" customFormat="1" ht="16.5" customHeight="1">
      <c r="A236" s="79" t="s">
        <v>1244</v>
      </c>
      <c r="B236" s="80" t="s">
        <v>1245</v>
      </c>
      <c r="C236" s="169">
        <v>33.87</v>
      </c>
    </row>
    <row r="237" spans="1:3" s="68" customFormat="1" ht="16.5" customHeight="1">
      <c r="A237" s="79" t="s">
        <v>1246</v>
      </c>
      <c r="B237" s="80" t="s">
        <v>1247</v>
      </c>
      <c r="C237" s="169">
        <v>744.132</v>
      </c>
    </row>
    <row r="238" spans="1:3" s="68" customFormat="1" ht="16.5" customHeight="1">
      <c r="A238" s="79" t="s">
        <v>1248</v>
      </c>
      <c r="B238" s="80" t="s">
        <v>1249</v>
      </c>
      <c r="C238" s="169">
        <v>1542.5635</v>
      </c>
    </row>
    <row r="239" spans="1:3" s="68" customFormat="1" ht="16.5" customHeight="1">
      <c r="A239" s="76" t="s">
        <v>1250</v>
      </c>
      <c r="B239" s="77" t="s">
        <v>1251</v>
      </c>
      <c r="C239" s="166">
        <v>1707.2036</v>
      </c>
    </row>
    <row r="240" spans="1:3" s="68" customFormat="1" ht="16.5" customHeight="1">
      <c r="A240" s="79" t="s">
        <v>1252</v>
      </c>
      <c r="B240" s="80" t="s">
        <v>1253</v>
      </c>
      <c r="C240" s="169">
        <v>1486.2036</v>
      </c>
    </row>
    <row r="241" spans="1:3" s="68" customFormat="1" ht="16.5" customHeight="1">
      <c r="A241" s="79" t="s">
        <v>1254</v>
      </c>
      <c r="B241" s="80" t="s">
        <v>1255</v>
      </c>
      <c r="C241" s="169">
        <v>90</v>
      </c>
    </row>
    <row r="242" spans="1:3" s="68" customFormat="1" ht="16.5" customHeight="1">
      <c r="A242" s="79" t="s">
        <v>1256</v>
      </c>
      <c r="B242" s="80" t="s">
        <v>1257</v>
      </c>
      <c r="C242" s="169">
        <v>131</v>
      </c>
    </row>
    <row r="243" spans="1:3" s="68" customFormat="1" ht="16.5" customHeight="1">
      <c r="A243" s="76" t="s">
        <v>1258</v>
      </c>
      <c r="B243" s="77" t="s">
        <v>1259</v>
      </c>
      <c r="C243" s="166">
        <v>5127.227643</v>
      </c>
    </row>
    <row r="244" spans="1:3" s="68" customFormat="1" ht="16.5" customHeight="1">
      <c r="A244" s="79" t="s">
        <v>1260</v>
      </c>
      <c r="B244" s="80" t="s">
        <v>1261</v>
      </c>
      <c r="C244" s="169">
        <v>1384.76</v>
      </c>
    </row>
    <row r="245" spans="1:3" s="68" customFormat="1" ht="16.5" customHeight="1">
      <c r="A245" s="79" t="s">
        <v>1262</v>
      </c>
      <c r="B245" s="80" t="s">
        <v>1263</v>
      </c>
      <c r="C245" s="169">
        <v>2306.1249</v>
      </c>
    </row>
    <row r="246" spans="1:3" s="68" customFormat="1" ht="16.5" customHeight="1">
      <c r="A246" s="79" t="s">
        <v>1264</v>
      </c>
      <c r="B246" s="80" t="s">
        <v>1265</v>
      </c>
      <c r="C246" s="169">
        <v>744.070551</v>
      </c>
    </row>
    <row r="247" spans="1:3" s="68" customFormat="1" ht="16.5" customHeight="1">
      <c r="A247" s="79" t="s">
        <v>1266</v>
      </c>
      <c r="B247" s="80" t="s">
        <v>1267</v>
      </c>
      <c r="C247" s="169">
        <v>183.27219200000002</v>
      </c>
    </row>
    <row r="248" spans="1:3" s="68" customFormat="1" ht="16.5" customHeight="1">
      <c r="A248" s="79" t="s">
        <v>1268</v>
      </c>
      <c r="B248" s="80" t="s">
        <v>1269</v>
      </c>
      <c r="C248" s="169">
        <v>509</v>
      </c>
    </row>
    <row r="249" spans="1:3" s="68" customFormat="1" ht="16.5" customHeight="1">
      <c r="A249" s="76" t="s">
        <v>1270</v>
      </c>
      <c r="B249" s="77" t="s">
        <v>1271</v>
      </c>
      <c r="C249" s="166">
        <v>6740.979536</v>
      </c>
    </row>
    <row r="250" spans="1:3" s="68" customFormat="1" ht="16.5" customHeight="1">
      <c r="A250" s="79" t="s">
        <v>1272</v>
      </c>
      <c r="B250" s="80" t="s">
        <v>834</v>
      </c>
      <c r="C250" s="169">
        <v>425.6795359999999</v>
      </c>
    </row>
    <row r="251" spans="1:3" s="68" customFormat="1" ht="16.5" customHeight="1">
      <c r="A251" s="79" t="s">
        <v>1273</v>
      </c>
      <c r="B251" s="80" t="s">
        <v>1200</v>
      </c>
      <c r="C251" s="169">
        <v>9.7</v>
      </c>
    </row>
    <row r="252" spans="1:3" s="68" customFormat="1" ht="16.5" customHeight="1">
      <c r="A252" s="79" t="s">
        <v>1274</v>
      </c>
      <c r="B252" s="80" t="s">
        <v>1275</v>
      </c>
      <c r="C252" s="169">
        <v>309.6</v>
      </c>
    </row>
    <row r="253" spans="1:3" s="68" customFormat="1" ht="16.5" customHeight="1">
      <c r="A253" s="79" t="s">
        <v>1276</v>
      </c>
      <c r="B253" s="80" t="s">
        <v>1277</v>
      </c>
      <c r="C253" s="169">
        <v>108</v>
      </c>
    </row>
    <row r="254" spans="1:3" s="68" customFormat="1" ht="16.5" customHeight="1">
      <c r="A254" s="79" t="s">
        <v>1278</v>
      </c>
      <c r="B254" s="80" t="s">
        <v>1279</v>
      </c>
      <c r="C254" s="169">
        <v>28</v>
      </c>
    </row>
    <row r="255" spans="1:3" s="68" customFormat="1" ht="16.5" customHeight="1">
      <c r="A255" s="79" t="s">
        <v>1280</v>
      </c>
      <c r="B255" s="80" t="s">
        <v>1281</v>
      </c>
      <c r="C255" s="169">
        <v>5330</v>
      </c>
    </row>
    <row r="256" spans="1:3" s="68" customFormat="1" ht="16.5" customHeight="1">
      <c r="A256" s="79" t="s">
        <v>1282</v>
      </c>
      <c r="B256" s="80" t="s">
        <v>1283</v>
      </c>
      <c r="C256" s="169">
        <v>530</v>
      </c>
    </row>
    <row r="257" spans="1:3" s="68" customFormat="1" ht="16.5" customHeight="1">
      <c r="A257" s="76" t="s">
        <v>1284</v>
      </c>
      <c r="B257" s="77" t="s">
        <v>1285</v>
      </c>
      <c r="C257" s="166">
        <v>238.8749</v>
      </c>
    </row>
    <row r="258" spans="1:3" s="68" customFormat="1" ht="16.5" customHeight="1">
      <c r="A258" s="79" t="s">
        <v>1286</v>
      </c>
      <c r="B258" s="80" t="s">
        <v>834</v>
      </c>
      <c r="C258" s="169">
        <v>142.6749</v>
      </c>
    </row>
    <row r="259" spans="1:3" s="68" customFormat="1" ht="16.5" customHeight="1">
      <c r="A259" s="79" t="s">
        <v>1287</v>
      </c>
      <c r="B259" s="80" t="s">
        <v>1288</v>
      </c>
      <c r="C259" s="169">
        <v>96.2</v>
      </c>
    </row>
    <row r="260" spans="1:3" s="68" customFormat="1" ht="16.5" customHeight="1">
      <c r="A260" s="76" t="s">
        <v>1289</v>
      </c>
      <c r="B260" s="77" t="s">
        <v>1290</v>
      </c>
      <c r="C260" s="166">
        <v>14751.5</v>
      </c>
    </row>
    <row r="261" spans="1:3" s="68" customFormat="1" ht="16.5" customHeight="1">
      <c r="A261" s="79" t="s">
        <v>1291</v>
      </c>
      <c r="B261" s="80" t="s">
        <v>1292</v>
      </c>
      <c r="C261" s="169">
        <v>504</v>
      </c>
    </row>
    <row r="262" spans="1:3" s="68" customFormat="1" ht="16.5" customHeight="1">
      <c r="A262" s="79" t="s">
        <v>1293</v>
      </c>
      <c r="B262" s="80" t="s">
        <v>1294</v>
      </c>
      <c r="C262" s="169">
        <v>14247.5</v>
      </c>
    </row>
    <row r="263" spans="1:3" s="68" customFormat="1" ht="16.5" customHeight="1">
      <c r="A263" s="76" t="s">
        <v>1295</v>
      </c>
      <c r="B263" s="77" t="s">
        <v>1296</v>
      </c>
      <c r="C263" s="166">
        <v>896</v>
      </c>
    </row>
    <row r="264" spans="1:3" s="68" customFormat="1" ht="16.5" customHeight="1">
      <c r="A264" s="79" t="s">
        <v>1297</v>
      </c>
      <c r="B264" s="80" t="s">
        <v>1298</v>
      </c>
      <c r="C264" s="169">
        <v>700</v>
      </c>
    </row>
    <row r="265" spans="1:3" s="68" customFormat="1" ht="16.5" customHeight="1">
      <c r="A265" s="79" t="s">
        <v>1299</v>
      </c>
      <c r="B265" s="80" t="s">
        <v>1300</v>
      </c>
      <c r="C265" s="169">
        <v>196</v>
      </c>
    </row>
    <row r="266" spans="1:3" s="68" customFormat="1" ht="16.5" customHeight="1">
      <c r="A266" s="76" t="s">
        <v>1301</v>
      </c>
      <c r="B266" s="77" t="s">
        <v>1302</v>
      </c>
      <c r="C266" s="166">
        <v>730</v>
      </c>
    </row>
    <row r="267" spans="1:3" s="68" customFormat="1" ht="16.5" customHeight="1">
      <c r="A267" s="79" t="s">
        <v>1303</v>
      </c>
      <c r="B267" s="80" t="s">
        <v>1304</v>
      </c>
      <c r="C267" s="169">
        <v>730</v>
      </c>
    </row>
    <row r="268" spans="1:3" s="68" customFormat="1" ht="16.5" customHeight="1">
      <c r="A268" s="76" t="s">
        <v>1305</v>
      </c>
      <c r="B268" s="77" t="s">
        <v>1306</v>
      </c>
      <c r="C268" s="166">
        <v>813.7408</v>
      </c>
    </row>
    <row r="269" spans="1:3" s="68" customFormat="1" ht="16.5" customHeight="1">
      <c r="A269" s="79" t="s">
        <v>1307</v>
      </c>
      <c r="B269" s="80" t="s">
        <v>1308</v>
      </c>
      <c r="C269" s="169">
        <v>813.7408</v>
      </c>
    </row>
    <row r="270" spans="1:3" s="68" customFormat="1" ht="16.5" customHeight="1">
      <c r="A270" s="76" t="s">
        <v>1309</v>
      </c>
      <c r="B270" s="77" t="s">
        <v>1310</v>
      </c>
      <c r="C270" s="166">
        <v>17953</v>
      </c>
    </row>
    <row r="271" spans="1:3" s="68" customFormat="1" ht="16.5" customHeight="1">
      <c r="A271" s="79" t="s">
        <v>1311</v>
      </c>
      <c r="B271" s="80" t="s">
        <v>1312</v>
      </c>
      <c r="C271" s="169">
        <v>17953</v>
      </c>
    </row>
    <row r="272" spans="1:3" s="68" customFormat="1" ht="16.5" customHeight="1">
      <c r="A272" s="76" t="s">
        <v>1313</v>
      </c>
      <c r="B272" s="77" t="s">
        <v>1314</v>
      </c>
      <c r="C272" s="166">
        <v>60</v>
      </c>
    </row>
    <row r="273" spans="1:3" s="68" customFormat="1" ht="16.5" customHeight="1">
      <c r="A273" s="79" t="s">
        <v>1315</v>
      </c>
      <c r="B273" s="80" t="s">
        <v>1316</v>
      </c>
      <c r="C273" s="169">
        <v>60</v>
      </c>
    </row>
    <row r="274" spans="1:3" s="68" customFormat="1" ht="16.5" customHeight="1">
      <c r="A274" s="76" t="s">
        <v>1317</v>
      </c>
      <c r="B274" s="77" t="s">
        <v>1318</v>
      </c>
      <c r="C274" s="166">
        <v>9673.18936</v>
      </c>
    </row>
    <row r="275" spans="1:3" s="68" customFormat="1" ht="16.5" customHeight="1">
      <c r="A275" s="79" t="s">
        <v>1319</v>
      </c>
      <c r="B275" s="80" t="s">
        <v>1320</v>
      </c>
      <c r="C275" s="169">
        <v>9673.18936</v>
      </c>
    </row>
    <row r="276" spans="1:3" s="68" customFormat="1" ht="16.5" customHeight="1">
      <c r="A276" s="76" t="s">
        <v>1321</v>
      </c>
      <c r="B276" s="77" t="s">
        <v>1322</v>
      </c>
      <c r="C276" s="166">
        <v>76448.5914</v>
      </c>
    </row>
    <row r="277" spans="1:3" s="68" customFormat="1" ht="16.5" customHeight="1">
      <c r="A277" s="76" t="s">
        <v>1323</v>
      </c>
      <c r="B277" s="77" t="s">
        <v>1324</v>
      </c>
      <c r="C277" s="166">
        <v>1685.74382</v>
      </c>
    </row>
    <row r="278" spans="1:3" s="68" customFormat="1" ht="16.5" customHeight="1">
      <c r="A278" s="79" t="s">
        <v>1325</v>
      </c>
      <c r="B278" s="80" t="s">
        <v>834</v>
      </c>
      <c r="C278" s="169">
        <v>1475.74382</v>
      </c>
    </row>
    <row r="279" spans="1:3" s="68" customFormat="1" ht="16.5" customHeight="1">
      <c r="A279" s="79" t="s">
        <v>1326</v>
      </c>
      <c r="B279" s="80" t="s">
        <v>1327</v>
      </c>
      <c r="C279" s="169">
        <v>210</v>
      </c>
    </row>
    <row r="280" spans="1:3" s="68" customFormat="1" ht="16.5" customHeight="1">
      <c r="A280" s="76" t="s">
        <v>1328</v>
      </c>
      <c r="B280" s="77" t="s">
        <v>1329</v>
      </c>
      <c r="C280" s="166">
        <v>6028</v>
      </c>
    </row>
    <row r="281" spans="1:3" s="68" customFormat="1" ht="16.5" customHeight="1">
      <c r="A281" s="79" t="s">
        <v>1330</v>
      </c>
      <c r="B281" s="80" t="s">
        <v>1331</v>
      </c>
      <c r="C281" s="169">
        <v>3162.3</v>
      </c>
    </row>
    <row r="282" spans="1:3" s="68" customFormat="1" ht="16.5" customHeight="1">
      <c r="A282" s="79" t="s">
        <v>1332</v>
      </c>
      <c r="B282" s="80" t="s">
        <v>1333</v>
      </c>
      <c r="C282" s="169">
        <v>2046.1</v>
      </c>
    </row>
    <row r="283" spans="1:3" s="68" customFormat="1" ht="16.5" customHeight="1">
      <c r="A283" s="79" t="s">
        <v>1334</v>
      </c>
      <c r="B283" s="80" t="s">
        <v>1335</v>
      </c>
      <c r="C283" s="169">
        <v>19.6</v>
      </c>
    </row>
    <row r="284" spans="1:3" s="68" customFormat="1" ht="16.5" customHeight="1">
      <c r="A284" s="79" t="s">
        <v>1336</v>
      </c>
      <c r="B284" s="80" t="s">
        <v>1337</v>
      </c>
      <c r="C284" s="169">
        <v>800</v>
      </c>
    </row>
    <row r="285" spans="1:3" s="68" customFormat="1" ht="16.5" customHeight="1">
      <c r="A285" s="76" t="s">
        <v>1338</v>
      </c>
      <c r="B285" s="77" t="s">
        <v>1339</v>
      </c>
      <c r="C285" s="166">
        <v>16388.4</v>
      </c>
    </row>
    <row r="286" spans="1:3" s="68" customFormat="1" ht="16.5" customHeight="1">
      <c r="A286" s="79" t="s">
        <v>1340</v>
      </c>
      <c r="B286" s="80" t="s">
        <v>1341</v>
      </c>
      <c r="C286" s="169">
        <v>16208.4</v>
      </c>
    </row>
    <row r="287" spans="1:3" s="68" customFormat="1" ht="16.5" customHeight="1">
      <c r="A287" s="79" t="s">
        <v>1342</v>
      </c>
      <c r="B287" s="80" t="s">
        <v>1343</v>
      </c>
      <c r="C287" s="169">
        <v>180</v>
      </c>
    </row>
    <row r="288" spans="1:3" s="68" customFormat="1" ht="16.5" customHeight="1">
      <c r="A288" s="76" t="s">
        <v>1344</v>
      </c>
      <c r="B288" s="77" t="s">
        <v>1345</v>
      </c>
      <c r="C288" s="166">
        <v>16085.462868</v>
      </c>
    </row>
    <row r="289" spans="1:3" s="68" customFormat="1" ht="16.5" customHeight="1">
      <c r="A289" s="79" t="s">
        <v>1346</v>
      </c>
      <c r="B289" s="80" t="s">
        <v>1347</v>
      </c>
      <c r="C289" s="169">
        <v>1324.4458359999999</v>
      </c>
    </row>
    <row r="290" spans="1:3" s="68" customFormat="1" ht="16.5" customHeight="1">
      <c r="A290" s="79" t="s">
        <v>1348</v>
      </c>
      <c r="B290" s="80" t="s">
        <v>1349</v>
      </c>
      <c r="C290" s="169">
        <v>1106.951792</v>
      </c>
    </row>
    <row r="291" spans="1:3" s="68" customFormat="1" ht="16.5" customHeight="1">
      <c r="A291" s="79" t="s">
        <v>1350</v>
      </c>
      <c r="B291" s="80" t="s">
        <v>1351</v>
      </c>
      <c r="C291" s="169">
        <v>1369.31542</v>
      </c>
    </row>
    <row r="292" spans="1:3" s="68" customFormat="1" ht="16.5" customHeight="1">
      <c r="A292" s="79" t="s">
        <v>1352</v>
      </c>
      <c r="B292" s="80" t="s">
        <v>1353</v>
      </c>
      <c r="C292" s="169">
        <v>936.18</v>
      </c>
    </row>
    <row r="293" spans="1:3" s="68" customFormat="1" ht="16.5" customHeight="1">
      <c r="A293" s="79" t="s">
        <v>1354</v>
      </c>
      <c r="B293" s="80" t="s">
        <v>1355</v>
      </c>
      <c r="C293" s="169">
        <v>532.4821</v>
      </c>
    </row>
    <row r="294" spans="1:3" s="68" customFormat="1" ht="16.5" customHeight="1">
      <c r="A294" s="79" t="s">
        <v>1356</v>
      </c>
      <c r="B294" s="80" t="s">
        <v>1357</v>
      </c>
      <c r="C294" s="169">
        <v>3564.4377200000004</v>
      </c>
    </row>
    <row r="295" spans="1:3" s="68" customFormat="1" ht="16.5" customHeight="1">
      <c r="A295" s="79" t="s">
        <v>1358</v>
      </c>
      <c r="B295" s="80" t="s">
        <v>1359</v>
      </c>
      <c r="C295" s="169">
        <v>5744</v>
      </c>
    </row>
    <row r="296" spans="1:3" s="68" customFormat="1" ht="16.5" customHeight="1">
      <c r="A296" s="79" t="s">
        <v>1360</v>
      </c>
      <c r="B296" s="80" t="s">
        <v>1361</v>
      </c>
      <c r="C296" s="169">
        <v>1307.65</v>
      </c>
    </row>
    <row r="297" spans="1:3" s="68" customFormat="1" ht="16.5" customHeight="1">
      <c r="A297" s="79" t="s">
        <v>1362</v>
      </c>
      <c r="B297" s="80" t="s">
        <v>1363</v>
      </c>
      <c r="C297" s="169">
        <v>32</v>
      </c>
    </row>
    <row r="298" spans="1:3" s="68" customFormat="1" ht="16.5" customHeight="1">
      <c r="A298" s="79" t="s">
        <v>1364</v>
      </c>
      <c r="B298" s="80" t="s">
        <v>1365</v>
      </c>
      <c r="C298" s="169">
        <v>168</v>
      </c>
    </row>
    <row r="299" spans="1:3" s="68" customFormat="1" ht="16.5" customHeight="1">
      <c r="A299" s="76" t="s">
        <v>1366</v>
      </c>
      <c r="B299" s="77" t="s">
        <v>1367</v>
      </c>
      <c r="C299" s="166">
        <v>970.48</v>
      </c>
    </row>
    <row r="300" spans="1:3" s="68" customFormat="1" ht="16.5" customHeight="1">
      <c r="A300" s="79" t="s">
        <v>1368</v>
      </c>
      <c r="B300" s="80" t="s">
        <v>1369</v>
      </c>
      <c r="C300" s="169">
        <v>970.48</v>
      </c>
    </row>
    <row r="301" spans="1:3" s="68" customFormat="1" ht="16.5" customHeight="1">
      <c r="A301" s="76" t="s">
        <v>1370</v>
      </c>
      <c r="B301" s="77" t="s">
        <v>1371</v>
      </c>
      <c r="C301" s="166">
        <v>1976.84</v>
      </c>
    </row>
    <row r="302" spans="1:3" s="68" customFormat="1" ht="16.5" customHeight="1">
      <c r="A302" s="79" t="s">
        <v>1372</v>
      </c>
      <c r="B302" s="80" t="s">
        <v>1373</v>
      </c>
      <c r="C302" s="169">
        <v>892.84</v>
      </c>
    </row>
    <row r="303" spans="1:3" s="68" customFormat="1" ht="16.5" customHeight="1">
      <c r="A303" s="79" t="s">
        <v>1374</v>
      </c>
      <c r="B303" s="80" t="s">
        <v>1375</v>
      </c>
      <c r="C303" s="169">
        <v>1084</v>
      </c>
    </row>
    <row r="304" spans="1:3" s="68" customFormat="1" ht="16.5" customHeight="1">
      <c r="A304" s="76" t="s">
        <v>1376</v>
      </c>
      <c r="B304" s="77" t="s">
        <v>1377</v>
      </c>
      <c r="C304" s="166">
        <v>5072.264712</v>
      </c>
    </row>
    <row r="305" spans="1:3" s="68" customFormat="1" ht="16.5" customHeight="1">
      <c r="A305" s="79" t="s">
        <v>1378</v>
      </c>
      <c r="B305" s="80" t="s">
        <v>1379</v>
      </c>
      <c r="C305" s="169">
        <v>486.07488</v>
      </c>
    </row>
    <row r="306" spans="1:3" s="68" customFormat="1" ht="16.5" customHeight="1">
      <c r="A306" s="79" t="s">
        <v>1380</v>
      </c>
      <c r="B306" s="80" t="s">
        <v>1381</v>
      </c>
      <c r="C306" s="169">
        <v>634.9132800000003</v>
      </c>
    </row>
    <row r="307" spans="1:3" s="68" customFormat="1" ht="16.5" customHeight="1">
      <c r="A307" s="79" t="s">
        <v>1382</v>
      </c>
      <c r="B307" s="80" t="s">
        <v>1383</v>
      </c>
      <c r="C307" s="169">
        <v>1925.753664</v>
      </c>
    </row>
    <row r="308" spans="1:3" s="68" customFormat="1" ht="16.5" customHeight="1">
      <c r="A308" s="79" t="s">
        <v>1384</v>
      </c>
      <c r="B308" s="80" t="s">
        <v>1385</v>
      </c>
      <c r="C308" s="169">
        <v>2025.522888</v>
      </c>
    </row>
    <row r="309" spans="1:3" s="68" customFormat="1" ht="16.5" customHeight="1">
      <c r="A309" s="76" t="s">
        <v>1386</v>
      </c>
      <c r="B309" s="77" t="s">
        <v>1387</v>
      </c>
      <c r="C309" s="166">
        <v>23091</v>
      </c>
    </row>
    <row r="310" spans="1:3" s="68" customFormat="1" ht="16.5" customHeight="1">
      <c r="A310" s="79" t="s">
        <v>1388</v>
      </c>
      <c r="B310" s="80" t="s">
        <v>1389</v>
      </c>
      <c r="C310" s="169">
        <v>23091</v>
      </c>
    </row>
    <row r="311" spans="1:3" s="68" customFormat="1" ht="16.5" customHeight="1">
      <c r="A311" s="76" t="s">
        <v>1390</v>
      </c>
      <c r="B311" s="77" t="s">
        <v>1391</v>
      </c>
      <c r="C311" s="166">
        <v>4409</v>
      </c>
    </row>
    <row r="312" spans="1:3" s="68" customFormat="1" ht="16.5" customHeight="1">
      <c r="A312" s="79" t="s">
        <v>1392</v>
      </c>
      <c r="B312" s="80" t="s">
        <v>1393</v>
      </c>
      <c r="C312" s="169">
        <v>4365</v>
      </c>
    </row>
    <row r="313" spans="1:3" s="68" customFormat="1" ht="16.5" customHeight="1">
      <c r="A313" s="79" t="s">
        <v>1394</v>
      </c>
      <c r="B313" s="80" t="s">
        <v>1395</v>
      </c>
      <c r="C313" s="169">
        <v>44</v>
      </c>
    </row>
    <row r="314" spans="1:3" s="68" customFormat="1" ht="16.5" customHeight="1">
      <c r="A314" s="76" t="s">
        <v>1396</v>
      </c>
      <c r="B314" s="77" t="s">
        <v>1397</v>
      </c>
      <c r="C314" s="166">
        <v>365</v>
      </c>
    </row>
    <row r="315" spans="1:3" s="68" customFormat="1" ht="16.5" customHeight="1">
      <c r="A315" s="79" t="s">
        <v>1398</v>
      </c>
      <c r="B315" s="80" t="s">
        <v>1399</v>
      </c>
      <c r="C315" s="169">
        <v>365</v>
      </c>
    </row>
    <row r="316" spans="1:3" s="68" customFormat="1" ht="16.5" customHeight="1">
      <c r="A316" s="76" t="s">
        <v>1400</v>
      </c>
      <c r="B316" s="77" t="s">
        <v>1401</v>
      </c>
      <c r="C316" s="166">
        <v>376.4</v>
      </c>
    </row>
    <row r="317" spans="1:3" s="68" customFormat="1" ht="16.5" customHeight="1">
      <c r="A317" s="79" t="s">
        <v>1402</v>
      </c>
      <c r="B317" s="80" t="s">
        <v>1403</v>
      </c>
      <c r="C317" s="169">
        <v>376.4</v>
      </c>
    </row>
    <row r="318" spans="1:3" s="68" customFormat="1" ht="16.5" customHeight="1">
      <c r="A318" s="76" t="s">
        <v>1404</v>
      </c>
      <c r="B318" s="77" t="s">
        <v>1405</v>
      </c>
      <c r="C318" s="166">
        <v>5670.814504</v>
      </c>
    </row>
    <row r="319" spans="1:3" s="68" customFormat="1" ht="16.5" customHeight="1">
      <c r="A319" s="76" t="s">
        <v>1406</v>
      </c>
      <c r="B319" s="77" t="s">
        <v>1407</v>
      </c>
      <c r="C319" s="166">
        <v>2849.336704</v>
      </c>
    </row>
    <row r="320" spans="1:3" s="68" customFormat="1" ht="16.5" customHeight="1">
      <c r="A320" s="79" t="s">
        <v>1408</v>
      </c>
      <c r="B320" s="80" t="s">
        <v>834</v>
      </c>
      <c r="C320" s="169">
        <v>2382.736704</v>
      </c>
    </row>
    <row r="321" spans="1:3" s="68" customFormat="1" ht="16.5" customHeight="1">
      <c r="A321" s="79" t="s">
        <v>1409</v>
      </c>
      <c r="B321" s="80" t="s">
        <v>1017</v>
      </c>
      <c r="C321" s="169">
        <v>138.6</v>
      </c>
    </row>
    <row r="322" spans="1:3" s="68" customFormat="1" ht="16.5" customHeight="1">
      <c r="A322" s="79" t="s">
        <v>1410</v>
      </c>
      <c r="B322" s="80" t="s">
        <v>1411</v>
      </c>
      <c r="C322" s="169">
        <v>328</v>
      </c>
    </row>
    <row r="323" spans="1:3" s="68" customFormat="1" ht="16.5" customHeight="1">
      <c r="A323" s="76" t="s">
        <v>1412</v>
      </c>
      <c r="B323" s="77" t="s">
        <v>1413</v>
      </c>
      <c r="C323" s="166">
        <v>5.86</v>
      </c>
    </row>
    <row r="324" spans="1:3" s="68" customFormat="1" ht="16.5" customHeight="1">
      <c r="A324" s="79" t="s">
        <v>1414</v>
      </c>
      <c r="B324" s="80" t="s">
        <v>1415</v>
      </c>
      <c r="C324" s="169">
        <v>5.86</v>
      </c>
    </row>
    <row r="325" spans="1:3" s="68" customFormat="1" ht="16.5" customHeight="1">
      <c r="A325" s="76" t="s">
        <v>1416</v>
      </c>
      <c r="B325" s="77" t="s">
        <v>1417</v>
      </c>
      <c r="C325" s="166">
        <v>38.11</v>
      </c>
    </row>
    <row r="326" spans="1:3" s="68" customFormat="1" ht="16.5" customHeight="1">
      <c r="A326" s="79" t="s">
        <v>1418</v>
      </c>
      <c r="B326" s="80" t="s">
        <v>1419</v>
      </c>
      <c r="C326" s="169">
        <v>38.11</v>
      </c>
    </row>
    <row r="327" spans="1:3" s="68" customFormat="1" ht="16.5" customHeight="1">
      <c r="A327" s="76" t="s">
        <v>1420</v>
      </c>
      <c r="B327" s="77" t="s">
        <v>1421</v>
      </c>
      <c r="C327" s="166">
        <v>2777.5078</v>
      </c>
    </row>
    <row r="328" spans="1:3" s="68" customFormat="1" ht="16.5" customHeight="1">
      <c r="A328" s="79" t="s">
        <v>1422</v>
      </c>
      <c r="B328" s="80" t="s">
        <v>1423</v>
      </c>
      <c r="C328" s="169">
        <v>2777.5078</v>
      </c>
    </row>
    <row r="329" spans="1:3" s="68" customFormat="1" ht="16.5" customHeight="1">
      <c r="A329" s="76" t="s">
        <v>1424</v>
      </c>
      <c r="B329" s="77" t="s">
        <v>1425</v>
      </c>
      <c r="C329" s="166">
        <v>57211.175187</v>
      </c>
    </row>
    <row r="330" spans="1:3" s="68" customFormat="1" ht="16.5" customHeight="1">
      <c r="A330" s="76" t="s">
        <v>1426</v>
      </c>
      <c r="B330" s="77" t="s">
        <v>1427</v>
      </c>
      <c r="C330" s="166">
        <v>16396.725187</v>
      </c>
    </row>
    <row r="331" spans="1:3" s="68" customFormat="1" ht="16.5" customHeight="1">
      <c r="A331" s="79" t="s">
        <v>1428</v>
      </c>
      <c r="B331" s="80" t="s">
        <v>834</v>
      </c>
      <c r="C331" s="169">
        <v>11508.675186999999</v>
      </c>
    </row>
    <row r="332" spans="1:3" s="68" customFormat="1" ht="16.5" customHeight="1">
      <c r="A332" s="79" t="s">
        <v>1429</v>
      </c>
      <c r="B332" s="80" t="s">
        <v>1430</v>
      </c>
      <c r="C332" s="169">
        <v>1392.2</v>
      </c>
    </row>
    <row r="333" spans="1:3" s="68" customFormat="1" ht="16.5" customHeight="1">
      <c r="A333" s="79" t="s">
        <v>1431</v>
      </c>
      <c r="B333" s="80" t="s">
        <v>1432</v>
      </c>
      <c r="C333" s="169">
        <v>3495.85</v>
      </c>
    </row>
    <row r="334" spans="1:3" s="68" customFormat="1" ht="16.5" customHeight="1">
      <c r="A334" s="76" t="s">
        <v>1433</v>
      </c>
      <c r="B334" s="77" t="s">
        <v>1434</v>
      </c>
      <c r="C334" s="166">
        <v>29169.33</v>
      </c>
    </row>
    <row r="335" spans="1:3" s="68" customFormat="1" ht="16.5" customHeight="1">
      <c r="A335" s="79" t="s">
        <v>1435</v>
      </c>
      <c r="B335" s="80" t="s">
        <v>1436</v>
      </c>
      <c r="C335" s="169">
        <v>16660</v>
      </c>
    </row>
    <row r="336" spans="1:3" s="68" customFormat="1" ht="16.5" customHeight="1">
      <c r="A336" s="79" t="s">
        <v>1437</v>
      </c>
      <c r="B336" s="80" t="s">
        <v>1438</v>
      </c>
      <c r="C336" s="169">
        <v>12509.33</v>
      </c>
    </row>
    <row r="337" spans="1:3" s="68" customFormat="1" ht="16.5" customHeight="1">
      <c r="A337" s="76" t="s">
        <v>1439</v>
      </c>
      <c r="B337" s="77" t="s">
        <v>1440</v>
      </c>
      <c r="C337" s="166">
        <v>3992.8</v>
      </c>
    </row>
    <row r="338" spans="1:3" s="68" customFormat="1" ht="16.5" customHeight="1">
      <c r="A338" s="79" t="s">
        <v>1441</v>
      </c>
      <c r="B338" s="80" t="s">
        <v>1442</v>
      </c>
      <c r="C338" s="169">
        <v>3992.8</v>
      </c>
    </row>
    <row r="339" spans="1:3" s="68" customFormat="1" ht="16.5" customHeight="1">
      <c r="A339" s="76" t="s">
        <v>1443</v>
      </c>
      <c r="B339" s="77" t="s">
        <v>1444</v>
      </c>
      <c r="C339" s="166">
        <v>7652.32</v>
      </c>
    </row>
    <row r="340" spans="1:3" s="68" customFormat="1" ht="16.5" customHeight="1">
      <c r="A340" s="79" t="s">
        <v>1445</v>
      </c>
      <c r="B340" s="80" t="s">
        <v>1446</v>
      </c>
      <c r="C340" s="169">
        <v>7652.32</v>
      </c>
    </row>
    <row r="341" spans="1:3" s="68" customFormat="1" ht="16.5" customHeight="1">
      <c r="A341" s="76" t="s">
        <v>1447</v>
      </c>
      <c r="B341" s="77" t="s">
        <v>1448</v>
      </c>
      <c r="C341" s="166">
        <v>52204.24184</v>
      </c>
    </row>
    <row r="342" spans="1:3" s="68" customFormat="1" ht="16.5" customHeight="1">
      <c r="A342" s="76" t="s">
        <v>1449</v>
      </c>
      <c r="B342" s="77" t="s">
        <v>1450</v>
      </c>
      <c r="C342" s="166">
        <v>7034.275148000001</v>
      </c>
    </row>
    <row r="343" spans="1:3" s="68" customFormat="1" ht="16.5" customHeight="1">
      <c r="A343" s="79" t="s">
        <v>1451</v>
      </c>
      <c r="B343" s="80" t="s">
        <v>834</v>
      </c>
      <c r="C343" s="169">
        <v>2561.148728</v>
      </c>
    </row>
    <row r="344" spans="1:3" s="68" customFormat="1" ht="16.5" customHeight="1">
      <c r="A344" s="79" t="s">
        <v>1452</v>
      </c>
      <c r="B344" s="80" t="s">
        <v>862</v>
      </c>
      <c r="C344" s="169">
        <v>915.11642</v>
      </c>
    </row>
    <row r="345" spans="1:3" s="68" customFormat="1" ht="16.5" customHeight="1">
      <c r="A345" s="79" t="s">
        <v>1453</v>
      </c>
      <c r="B345" s="80" t="s">
        <v>1454</v>
      </c>
      <c r="C345" s="169">
        <v>80</v>
      </c>
    </row>
    <row r="346" spans="1:3" s="68" customFormat="1" ht="16.5" customHeight="1">
      <c r="A346" s="79" t="s">
        <v>1455</v>
      </c>
      <c r="B346" s="80" t="s">
        <v>1456</v>
      </c>
      <c r="C346" s="169">
        <v>454</v>
      </c>
    </row>
    <row r="347" spans="1:3" s="68" customFormat="1" ht="16.5" customHeight="1">
      <c r="A347" s="79" t="s">
        <v>1457</v>
      </c>
      <c r="B347" s="80" t="s">
        <v>1458</v>
      </c>
      <c r="C347" s="169">
        <v>70</v>
      </c>
    </row>
    <row r="348" spans="1:3" s="68" customFormat="1" ht="16.5" customHeight="1">
      <c r="A348" s="79" t="s">
        <v>1459</v>
      </c>
      <c r="B348" s="80" t="s">
        <v>1460</v>
      </c>
      <c r="C348" s="169">
        <v>200</v>
      </c>
    </row>
    <row r="349" spans="1:3" s="68" customFormat="1" ht="16.5" customHeight="1">
      <c r="A349" s="79" t="s">
        <v>1461</v>
      </c>
      <c r="B349" s="80" t="s">
        <v>1462</v>
      </c>
      <c r="C349" s="169">
        <v>50</v>
      </c>
    </row>
    <row r="350" spans="1:3" s="68" customFormat="1" ht="16.5" customHeight="1">
      <c r="A350" s="79" t="s">
        <v>1463</v>
      </c>
      <c r="B350" s="80" t="s">
        <v>1464</v>
      </c>
      <c r="C350" s="169">
        <v>405</v>
      </c>
    </row>
    <row r="351" spans="1:3" s="68" customFormat="1" ht="16.5" customHeight="1">
      <c r="A351" s="79" t="s">
        <v>1465</v>
      </c>
      <c r="B351" s="80" t="s">
        <v>1466</v>
      </c>
      <c r="C351" s="169">
        <v>124.56</v>
      </c>
    </row>
    <row r="352" spans="1:3" s="68" customFormat="1" ht="16.5" customHeight="1">
      <c r="A352" s="79" t="s">
        <v>1467</v>
      </c>
      <c r="B352" s="80" t="s">
        <v>1468</v>
      </c>
      <c r="C352" s="169">
        <v>280</v>
      </c>
    </row>
    <row r="353" spans="1:3" s="68" customFormat="1" ht="16.5" customHeight="1">
      <c r="A353" s="79" t="s">
        <v>1469</v>
      </c>
      <c r="B353" s="80" t="s">
        <v>1470</v>
      </c>
      <c r="C353" s="169">
        <v>1894.45</v>
      </c>
    </row>
    <row r="354" spans="1:3" s="68" customFormat="1" ht="16.5" customHeight="1">
      <c r="A354" s="76" t="s">
        <v>1471</v>
      </c>
      <c r="B354" s="77" t="s">
        <v>1472</v>
      </c>
      <c r="C354" s="166">
        <v>12596.382424000001</v>
      </c>
    </row>
    <row r="355" spans="1:3" s="68" customFormat="1" ht="16.5" customHeight="1">
      <c r="A355" s="79" t="s">
        <v>1473</v>
      </c>
      <c r="B355" s="80" t="s">
        <v>834</v>
      </c>
      <c r="C355" s="169">
        <v>3127.563736</v>
      </c>
    </row>
    <row r="356" spans="1:3" s="68" customFormat="1" ht="16.5" customHeight="1">
      <c r="A356" s="79" t="s">
        <v>1474</v>
      </c>
      <c r="B356" s="80" t="s">
        <v>1475</v>
      </c>
      <c r="C356" s="169">
        <v>1546.058688</v>
      </c>
    </row>
    <row r="357" spans="1:3" s="68" customFormat="1" ht="16.5" customHeight="1">
      <c r="A357" s="79" t="s">
        <v>1476</v>
      </c>
      <c r="B357" s="80" t="s">
        <v>1477</v>
      </c>
      <c r="C357" s="169">
        <v>80</v>
      </c>
    </row>
    <row r="358" spans="1:3" s="68" customFormat="1" ht="16.5" customHeight="1">
      <c r="A358" s="79" t="s">
        <v>1478</v>
      </c>
      <c r="B358" s="80" t="s">
        <v>1479</v>
      </c>
      <c r="C358" s="169">
        <v>5200</v>
      </c>
    </row>
    <row r="359" spans="1:3" s="68" customFormat="1" ht="16.5" customHeight="1">
      <c r="A359" s="79" t="s">
        <v>1480</v>
      </c>
      <c r="B359" s="80" t="s">
        <v>1481</v>
      </c>
      <c r="C359" s="169">
        <v>640</v>
      </c>
    </row>
    <row r="360" spans="1:3" s="68" customFormat="1" ht="16.5" customHeight="1">
      <c r="A360" s="79" t="s">
        <v>1482</v>
      </c>
      <c r="B360" s="80" t="s">
        <v>1483</v>
      </c>
      <c r="C360" s="169">
        <v>2002.76</v>
      </c>
    </row>
    <row r="361" spans="1:3" s="68" customFormat="1" ht="16.5" customHeight="1">
      <c r="A361" s="76" t="s">
        <v>1484</v>
      </c>
      <c r="B361" s="77" t="s">
        <v>1485</v>
      </c>
      <c r="C361" s="166">
        <v>10487.584268</v>
      </c>
    </row>
    <row r="362" spans="1:3" s="68" customFormat="1" ht="16.5" customHeight="1">
      <c r="A362" s="79" t="s">
        <v>1486</v>
      </c>
      <c r="B362" s="80" t="s">
        <v>834</v>
      </c>
      <c r="C362" s="169">
        <v>3295.704268</v>
      </c>
    </row>
    <row r="363" spans="1:3" s="68" customFormat="1" ht="16.5" customHeight="1">
      <c r="A363" s="79" t="s">
        <v>1487</v>
      </c>
      <c r="B363" s="80" t="s">
        <v>1488</v>
      </c>
      <c r="C363" s="169">
        <v>1940</v>
      </c>
    </row>
    <row r="364" spans="1:3" s="68" customFormat="1" ht="16.5" customHeight="1">
      <c r="A364" s="79" t="s">
        <v>1489</v>
      </c>
      <c r="B364" s="80" t="s">
        <v>1490</v>
      </c>
      <c r="C364" s="169">
        <v>100</v>
      </c>
    </row>
    <row r="365" spans="1:3" s="68" customFormat="1" ht="16.5" customHeight="1">
      <c r="A365" s="79" t="s">
        <v>1491</v>
      </c>
      <c r="B365" s="80" t="s">
        <v>1492</v>
      </c>
      <c r="C365" s="169">
        <v>100</v>
      </c>
    </row>
    <row r="366" spans="1:3" s="68" customFormat="1" ht="16.5" customHeight="1">
      <c r="A366" s="79" t="s">
        <v>1493</v>
      </c>
      <c r="B366" s="80" t="s">
        <v>1494</v>
      </c>
      <c r="C366" s="169">
        <v>30</v>
      </c>
    </row>
    <row r="367" spans="1:3" s="68" customFormat="1" ht="16.5" customHeight="1">
      <c r="A367" s="79" t="s">
        <v>1495</v>
      </c>
      <c r="B367" s="80" t="s">
        <v>1496</v>
      </c>
      <c r="C367" s="169">
        <v>220</v>
      </c>
    </row>
    <row r="368" spans="1:3" s="68" customFormat="1" ht="16.5" customHeight="1">
      <c r="A368" s="79" t="s">
        <v>1497</v>
      </c>
      <c r="B368" s="80" t="s">
        <v>1498</v>
      </c>
      <c r="C368" s="169">
        <v>200</v>
      </c>
    </row>
    <row r="369" spans="1:3" s="68" customFormat="1" ht="16.5" customHeight="1">
      <c r="A369" s="79" t="s">
        <v>1499</v>
      </c>
      <c r="B369" s="80" t="s">
        <v>1500</v>
      </c>
      <c r="C369" s="169">
        <v>105</v>
      </c>
    </row>
    <row r="370" spans="1:3" s="68" customFormat="1" ht="16.5" customHeight="1">
      <c r="A370" s="79" t="s">
        <v>1501</v>
      </c>
      <c r="B370" s="80" t="s">
        <v>1502</v>
      </c>
      <c r="C370" s="169">
        <v>800</v>
      </c>
    </row>
    <row r="371" spans="1:3" s="68" customFormat="1" ht="16.5" customHeight="1">
      <c r="A371" s="79" t="s">
        <v>1503</v>
      </c>
      <c r="B371" s="80" t="s">
        <v>1504</v>
      </c>
      <c r="C371" s="169">
        <v>3696.88</v>
      </c>
    </row>
    <row r="372" spans="1:3" s="68" customFormat="1" ht="16.5" customHeight="1">
      <c r="A372" s="76" t="s">
        <v>1505</v>
      </c>
      <c r="B372" s="77" t="s">
        <v>1506</v>
      </c>
      <c r="C372" s="166">
        <v>2572</v>
      </c>
    </row>
    <row r="373" spans="1:3" s="68" customFormat="1" ht="16.5" customHeight="1">
      <c r="A373" s="79" t="s">
        <v>1507</v>
      </c>
      <c r="B373" s="80" t="s">
        <v>1508</v>
      </c>
      <c r="C373" s="169">
        <v>200</v>
      </c>
    </row>
    <row r="374" spans="1:3" s="68" customFormat="1" ht="16.5" customHeight="1">
      <c r="A374" s="79" t="s">
        <v>1509</v>
      </c>
      <c r="B374" s="80" t="s">
        <v>1510</v>
      </c>
      <c r="C374" s="169">
        <v>200</v>
      </c>
    </row>
    <row r="375" spans="1:3" s="68" customFormat="1" ht="16.5" customHeight="1">
      <c r="A375" s="79" t="s">
        <v>1511</v>
      </c>
      <c r="B375" s="80" t="s">
        <v>1512</v>
      </c>
      <c r="C375" s="169">
        <v>200</v>
      </c>
    </row>
    <row r="376" spans="1:3" s="68" customFormat="1" ht="16.5" customHeight="1">
      <c r="A376" s="79" t="s">
        <v>1513</v>
      </c>
      <c r="B376" s="80" t="s">
        <v>1514</v>
      </c>
      <c r="C376" s="169">
        <v>50</v>
      </c>
    </row>
    <row r="377" spans="1:3" s="68" customFormat="1" ht="16.5" customHeight="1">
      <c r="A377" s="79" t="s">
        <v>1515</v>
      </c>
      <c r="B377" s="80" t="s">
        <v>1516</v>
      </c>
      <c r="C377" s="169">
        <v>1922</v>
      </c>
    </row>
    <row r="378" spans="1:3" s="68" customFormat="1" ht="16.5" customHeight="1">
      <c r="A378" s="76" t="s">
        <v>1517</v>
      </c>
      <c r="B378" s="77" t="s">
        <v>1518</v>
      </c>
      <c r="C378" s="166">
        <v>725</v>
      </c>
    </row>
    <row r="379" spans="1:3" s="68" customFormat="1" ht="16.5" customHeight="1">
      <c r="A379" s="79" t="s">
        <v>1519</v>
      </c>
      <c r="B379" s="80" t="s">
        <v>1520</v>
      </c>
      <c r="C379" s="169">
        <v>125</v>
      </c>
    </row>
    <row r="380" spans="1:3" s="68" customFormat="1" ht="16.5" customHeight="1">
      <c r="A380" s="79" t="s">
        <v>1521</v>
      </c>
      <c r="B380" s="80" t="s">
        <v>1522</v>
      </c>
      <c r="C380" s="169">
        <v>600</v>
      </c>
    </row>
    <row r="381" spans="1:3" s="68" customFormat="1" ht="16.5" customHeight="1">
      <c r="A381" s="76" t="s">
        <v>1523</v>
      </c>
      <c r="B381" s="77" t="s">
        <v>1524</v>
      </c>
      <c r="C381" s="166">
        <v>560</v>
      </c>
    </row>
    <row r="382" spans="1:3" s="68" customFormat="1" ht="16.5" customHeight="1">
      <c r="A382" s="79" t="s">
        <v>1525</v>
      </c>
      <c r="B382" s="80" t="s">
        <v>1526</v>
      </c>
      <c r="C382" s="169">
        <v>560</v>
      </c>
    </row>
    <row r="383" spans="1:3" s="68" customFormat="1" ht="16.5" customHeight="1">
      <c r="A383" s="76" t="s">
        <v>1527</v>
      </c>
      <c r="B383" s="77" t="s">
        <v>1528</v>
      </c>
      <c r="C383" s="166">
        <v>18229</v>
      </c>
    </row>
    <row r="384" spans="1:3" s="68" customFormat="1" ht="16.5" customHeight="1">
      <c r="A384" s="79" t="s">
        <v>1529</v>
      </c>
      <c r="B384" s="80" t="s">
        <v>1530</v>
      </c>
      <c r="C384" s="169">
        <v>18229</v>
      </c>
    </row>
    <row r="385" spans="1:3" s="68" customFormat="1" ht="16.5" customHeight="1">
      <c r="A385" s="76" t="s">
        <v>1531</v>
      </c>
      <c r="B385" s="77" t="s">
        <v>1532</v>
      </c>
      <c r="C385" s="166">
        <v>33122.808244</v>
      </c>
    </row>
    <row r="386" spans="1:3" s="68" customFormat="1" ht="16.5" customHeight="1">
      <c r="A386" s="76" t="s">
        <v>1533</v>
      </c>
      <c r="B386" s="77" t="s">
        <v>1534</v>
      </c>
      <c r="C386" s="166">
        <v>27025.338244</v>
      </c>
    </row>
    <row r="387" spans="1:3" s="68" customFormat="1" ht="16.5" customHeight="1">
      <c r="A387" s="79" t="s">
        <v>1535</v>
      </c>
      <c r="B387" s="80" t="s">
        <v>834</v>
      </c>
      <c r="C387" s="169">
        <v>5704.738244</v>
      </c>
    </row>
    <row r="388" spans="1:3" s="68" customFormat="1" ht="16.5" customHeight="1">
      <c r="A388" s="79" t="s">
        <v>1536</v>
      </c>
      <c r="B388" s="80" t="s">
        <v>1537</v>
      </c>
      <c r="C388" s="169">
        <v>21320.6</v>
      </c>
    </row>
    <row r="389" spans="1:3" s="68" customFormat="1" ht="16.5" customHeight="1">
      <c r="A389" s="76" t="s">
        <v>1538</v>
      </c>
      <c r="B389" s="77" t="s">
        <v>1539</v>
      </c>
      <c r="C389" s="166">
        <v>2620.47</v>
      </c>
    </row>
    <row r="390" spans="1:3" s="68" customFormat="1" ht="16.5" customHeight="1">
      <c r="A390" s="79" t="s">
        <v>1540</v>
      </c>
      <c r="B390" s="80" t="s">
        <v>1541</v>
      </c>
      <c r="C390" s="169">
        <v>2354.38</v>
      </c>
    </row>
    <row r="391" spans="1:3" s="68" customFormat="1" ht="16.5" customHeight="1">
      <c r="A391" s="79" t="s">
        <v>1542</v>
      </c>
      <c r="B391" s="80" t="s">
        <v>1543</v>
      </c>
      <c r="C391" s="169">
        <v>266.09</v>
      </c>
    </row>
    <row r="392" spans="1:3" s="68" customFormat="1" ht="16.5" customHeight="1">
      <c r="A392" s="76" t="s">
        <v>1544</v>
      </c>
      <c r="B392" s="77" t="s">
        <v>1545</v>
      </c>
      <c r="C392" s="166">
        <v>3477</v>
      </c>
    </row>
    <row r="393" spans="1:3" s="68" customFormat="1" ht="16.5" customHeight="1">
      <c r="A393" s="79" t="s">
        <v>1546</v>
      </c>
      <c r="B393" s="80" t="s">
        <v>1547</v>
      </c>
      <c r="C393" s="169">
        <v>3477</v>
      </c>
    </row>
    <row r="394" spans="1:3" s="68" customFormat="1" ht="16.5" customHeight="1">
      <c r="A394" s="76" t="s">
        <v>1548</v>
      </c>
      <c r="B394" s="77" t="s">
        <v>1549</v>
      </c>
      <c r="C394" s="166">
        <v>10594</v>
      </c>
    </row>
    <row r="395" spans="1:3" s="68" customFormat="1" ht="16.5" customHeight="1">
      <c r="A395" s="76" t="s">
        <v>1550</v>
      </c>
      <c r="B395" s="77" t="s">
        <v>1551</v>
      </c>
      <c r="C395" s="166">
        <v>10091</v>
      </c>
    </row>
    <row r="396" spans="1:3" s="68" customFormat="1" ht="16.5" customHeight="1">
      <c r="A396" s="79" t="s">
        <v>1552</v>
      </c>
      <c r="B396" s="80" t="s">
        <v>1553</v>
      </c>
      <c r="C396" s="169">
        <v>7991</v>
      </c>
    </row>
    <row r="397" spans="1:3" s="68" customFormat="1" ht="16.5" customHeight="1">
      <c r="A397" s="79" t="s">
        <v>1554</v>
      </c>
      <c r="B397" s="80" t="s">
        <v>1555</v>
      </c>
      <c r="C397" s="169">
        <v>2100</v>
      </c>
    </row>
    <row r="398" spans="1:3" s="68" customFormat="1" ht="16.5" customHeight="1">
      <c r="A398" s="76" t="s">
        <v>1556</v>
      </c>
      <c r="B398" s="77" t="s">
        <v>1557</v>
      </c>
      <c r="C398" s="166">
        <v>503</v>
      </c>
    </row>
    <row r="399" spans="1:3" s="68" customFormat="1" ht="16.5" customHeight="1">
      <c r="A399" s="79" t="s">
        <v>1558</v>
      </c>
      <c r="B399" s="80" t="s">
        <v>1559</v>
      </c>
      <c r="C399" s="169">
        <v>503</v>
      </c>
    </row>
    <row r="400" spans="1:3" s="68" customFormat="1" ht="16.5" customHeight="1">
      <c r="A400" s="76" t="s">
        <v>1560</v>
      </c>
      <c r="B400" s="77" t="s">
        <v>1561</v>
      </c>
      <c r="C400" s="166">
        <v>1681.8286</v>
      </c>
    </row>
    <row r="401" spans="1:3" s="68" customFormat="1" ht="16.5" customHeight="1">
      <c r="A401" s="76" t="s">
        <v>1562</v>
      </c>
      <c r="B401" s="77" t="s">
        <v>1563</v>
      </c>
      <c r="C401" s="166">
        <v>1660.8286</v>
      </c>
    </row>
    <row r="402" spans="1:3" s="68" customFormat="1" ht="16.5" customHeight="1">
      <c r="A402" s="79" t="s">
        <v>1564</v>
      </c>
      <c r="B402" s="80" t="s">
        <v>1565</v>
      </c>
      <c r="C402" s="169">
        <v>350.8286</v>
      </c>
    </row>
    <row r="403" spans="1:3" s="68" customFormat="1" ht="16.5" customHeight="1">
      <c r="A403" s="79" t="s">
        <v>1566</v>
      </c>
      <c r="B403" s="80" t="s">
        <v>1567</v>
      </c>
      <c r="C403" s="169">
        <v>1310</v>
      </c>
    </row>
    <row r="404" spans="1:3" s="68" customFormat="1" ht="16.5" customHeight="1">
      <c r="A404" s="76" t="s">
        <v>1568</v>
      </c>
      <c r="B404" s="77" t="s">
        <v>1569</v>
      </c>
      <c r="C404" s="166">
        <v>21</v>
      </c>
    </row>
    <row r="405" spans="1:3" s="68" customFormat="1" ht="16.5" customHeight="1">
      <c r="A405" s="79" t="s">
        <v>1570</v>
      </c>
      <c r="B405" s="80" t="s">
        <v>1571</v>
      </c>
      <c r="C405" s="169">
        <v>21</v>
      </c>
    </row>
    <row r="406" spans="1:3" s="68" customFormat="1" ht="16.5" customHeight="1">
      <c r="A406" s="76" t="s">
        <v>1572</v>
      </c>
      <c r="B406" s="77" t="s">
        <v>1573</v>
      </c>
      <c r="C406" s="166">
        <v>14353.034190999999</v>
      </c>
    </row>
    <row r="407" spans="1:3" s="68" customFormat="1" ht="16.5" customHeight="1">
      <c r="A407" s="76" t="s">
        <v>1574</v>
      </c>
      <c r="B407" s="77" t="s">
        <v>1575</v>
      </c>
      <c r="C407" s="166">
        <v>12814.972523999999</v>
      </c>
    </row>
    <row r="408" spans="1:3" s="68" customFormat="1" ht="16.5" customHeight="1">
      <c r="A408" s="79" t="s">
        <v>1576</v>
      </c>
      <c r="B408" s="80" t="s">
        <v>834</v>
      </c>
      <c r="C408" s="169">
        <v>3898.6625239999994</v>
      </c>
    </row>
    <row r="409" spans="1:3" s="68" customFormat="1" ht="16.5" customHeight="1">
      <c r="A409" s="79" t="s">
        <v>1577</v>
      </c>
      <c r="B409" s="80" t="s">
        <v>1017</v>
      </c>
      <c r="C409" s="169">
        <v>89</v>
      </c>
    </row>
    <row r="410" spans="1:3" s="68" customFormat="1" ht="16.5" customHeight="1">
      <c r="A410" s="79" t="s">
        <v>1578</v>
      </c>
      <c r="B410" s="80" t="s">
        <v>1579</v>
      </c>
      <c r="C410" s="169">
        <v>346.8</v>
      </c>
    </row>
    <row r="411" spans="1:3" s="68" customFormat="1" ht="16.5" customHeight="1">
      <c r="A411" s="79" t="s">
        <v>1580</v>
      </c>
      <c r="B411" s="80" t="s">
        <v>1581</v>
      </c>
      <c r="C411" s="169">
        <v>552.91</v>
      </c>
    </row>
    <row r="412" spans="1:3" s="68" customFormat="1" ht="16.5" customHeight="1">
      <c r="A412" s="79" t="s">
        <v>1582</v>
      </c>
      <c r="B412" s="80" t="s">
        <v>1583</v>
      </c>
      <c r="C412" s="169">
        <v>7413.6</v>
      </c>
    </row>
    <row r="413" spans="1:3" s="68" customFormat="1" ht="16.5" customHeight="1">
      <c r="A413" s="79" t="s">
        <v>1584</v>
      </c>
      <c r="B413" s="80" t="s">
        <v>1585</v>
      </c>
      <c r="C413" s="169">
        <v>18</v>
      </c>
    </row>
    <row r="414" spans="1:3" s="68" customFormat="1" ht="16.5" customHeight="1">
      <c r="A414" s="79" t="s">
        <v>1586</v>
      </c>
      <c r="B414" s="80" t="s">
        <v>1587</v>
      </c>
      <c r="C414" s="169">
        <v>496</v>
      </c>
    </row>
    <row r="415" spans="1:3" s="68" customFormat="1" ht="16.5" customHeight="1">
      <c r="A415" s="76" t="s">
        <v>1588</v>
      </c>
      <c r="B415" s="77" t="s">
        <v>1589</v>
      </c>
      <c r="C415" s="166">
        <v>2.11</v>
      </c>
    </row>
    <row r="416" spans="1:3" s="68" customFormat="1" ht="16.5" customHeight="1">
      <c r="A416" s="79" t="s">
        <v>1590</v>
      </c>
      <c r="B416" s="80" t="s">
        <v>1591</v>
      </c>
      <c r="C416" s="169">
        <v>2.11</v>
      </c>
    </row>
    <row r="417" spans="1:3" s="68" customFormat="1" ht="16.5" customHeight="1">
      <c r="A417" s="76" t="s">
        <v>1592</v>
      </c>
      <c r="B417" s="77" t="s">
        <v>1593</v>
      </c>
      <c r="C417" s="166">
        <v>1535.951667</v>
      </c>
    </row>
    <row r="418" spans="1:3" s="68" customFormat="1" ht="16.5" customHeight="1">
      <c r="A418" s="79" t="s">
        <v>1594</v>
      </c>
      <c r="B418" s="80" t="s">
        <v>1595</v>
      </c>
      <c r="C418" s="169">
        <v>170.351667</v>
      </c>
    </row>
    <row r="419" spans="1:3" s="68" customFormat="1" ht="16.5" customHeight="1">
      <c r="A419" s="79" t="s">
        <v>1596</v>
      </c>
      <c r="B419" s="80" t="s">
        <v>1597</v>
      </c>
      <c r="C419" s="169">
        <v>1365.6</v>
      </c>
    </row>
    <row r="420" spans="1:3" s="68" customFormat="1" ht="16.5" customHeight="1">
      <c r="A420" s="76" t="s">
        <v>1598</v>
      </c>
      <c r="B420" s="77" t="s">
        <v>1599</v>
      </c>
      <c r="C420" s="166">
        <v>4121.1978</v>
      </c>
    </row>
    <row r="421" spans="1:3" s="68" customFormat="1" ht="16.5" customHeight="1">
      <c r="A421" s="76" t="s">
        <v>1600</v>
      </c>
      <c r="B421" s="77" t="s">
        <v>1601</v>
      </c>
      <c r="C421" s="166">
        <v>2098</v>
      </c>
    </row>
    <row r="422" spans="1:3" s="68" customFormat="1" ht="16.5" customHeight="1">
      <c r="A422" s="79" t="s">
        <v>1602</v>
      </c>
      <c r="B422" s="80" t="s">
        <v>1603</v>
      </c>
      <c r="C422" s="169">
        <v>1673</v>
      </c>
    </row>
    <row r="423" spans="1:3" s="68" customFormat="1" ht="16.5" customHeight="1">
      <c r="A423" s="79" t="s">
        <v>1604</v>
      </c>
      <c r="B423" s="80" t="s">
        <v>1605</v>
      </c>
      <c r="C423" s="169">
        <v>225</v>
      </c>
    </row>
    <row r="424" spans="1:3" s="68" customFormat="1" ht="16.5" customHeight="1">
      <c r="A424" s="79" t="s">
        <v>1606</v>
      </c>
      <c r="B424" s="80" t="s">
        <v>1607</v>
      </c>
      <c r="C424" s="169">
        <v>200</v>
      </c>
    </row>
    <row r="425" spans="1:3" s="68" customFormat="1" ht="16.5" customHeight="1">
      <c r="A425" s="76" t="s">
        <v>1608</v>
      </c>
      <c r="B425" s="77" t="s">
        <v>1609</v>
      </c>
      <c r="C425" s="166">
        <v>400</v>
      </c>
    </row>
    <row r="426" spans="1:3" s="68" customFormat="1" ht="16.5" customHeight="1">
      <c r="A426" s="79" t="s">
        <v>1610</v>
      </c>
      <c r="B426" s="80" t="s">
        <v>1611</v>
      </c>
      <c r="C426" s="169">
        <v>400</v>
      </c>
    </row>
    <row r="427" spans="1:3" s="68" customFormat="1" ht="16.5" customHeight="1">
      <c r="A427" s="76" t="s">
        <v>1612</v>
      </c>
      <c r="B427" s="77" t="s">
        <v>1613</v>
      </c>
      <c r="C427" s="166">
        <v>1623.1978</v>
      </c>
    </row>
    <row r="428" spans="1:3" s="68" customFormat="1" ht="16.5" customHeight="1">
      <c r="A428" s="79" t="s">
        <v>1614</v>
      </c>
      <c r="B428" s="80" t="s">
        <v>1615</v>
      </c>
      <c r="C428" s="169">
        <v>323.1978</v>
      </c>
    </row>
    <row r="429" spans="1:3" s="68" customFormat="1" ht="16.5" customHeight="1">
      <c r="A429" s="79" t="s">
        <v>1616</v>
      </c>
      <c r="B429" s="80" t="s">
        <v>1617</v>
      </c>
      <c r="C429" s="169">
        <v>1300</v>
      </c>
    </row>
    <row r="430" spans="1:3" s="68" customFormat="1" ht="16.5" customHeight="1">
      <c r="A430" s="76" t="s">
        <v>1618</v>
      </c>
      <c r="B430" s="77" t="s">
        <v>1619</v>
      </c>
      <c r="C430" s="166">
        <v>15.5</v>
      </c>
    </row>
    <row r="431" spans="1:3" s="68" customFormat="1" ht="16.5" customHeight="1">
      <c r="A431" s="76" t="s">
        <v>1620</v>
      </c>
      <c r="B431" s="77" t="s">
        <v>1621</v>
      </c>
      <c r="C431" s="166">
        <v>15.5</v>
      </c>
    </row>
    <row r="432" spans="1:3" s="68" customFormat="1" ht="16.5" customHeight="1">
      <c r="A432" s="79" t="s">
        <v>1622</v>
      </c>
      <c r="B432" s="80" t="s">
        <v>1623</v>
      </c>
      <c r="C432" s="169">
        <v>10</v>
      </c>
    </row>
    <row r="433" spans="1:3" s="68" customFormat="1" ht="16.5" customHeight="1">
      <c r="A433" s="79" t="s">
        <v>1624</v>
      </c>
      <c r="B433" s="80" t="s">
        <v>1625</v>
      </c>
      <c r="C433" s="169">
        <v>5.5</v>
      </c>
    </row>
    <row r="434" spans="1:3" s="68" customFormat="1" ht="16.5" customHeight="1">
      <c r="A434" s="76" t="s">
        <v>1626</v>
      </c>
      <c r="B434" s="77" t="s">
        <v>1627</v>
      </c>
      <c r="C434" s="166">
        <v>4928.234112</v>
      </c>
    </row>
    <row r="435" spans="1:3" s="68" customFormat="1" ht="16.5" customHeight="1">
      <c r="A435" s="76" t="s">
        <v>1628</v>
      </c>
      <c r="B435" s="77" t="s">
        <v>1629</v>
      </c>
      <c r="C435" s="166">
        <v>1111.2963120000002</v>
      </c>
    </row>
    <row r="436" spans="1:3" s="68" customFormat="1" ht="16.5" customHeight="1">
      <c r="A436" s="79" t="s">
        <v>1630</v>
      </c>
      <c r="B436" s="80" t="s">
        <v>834</v>
      </c>
      <c r="C436" s="169">
        <v>577.648812</v>
      </c>
    </row>
    <row r="437" spans="1:3" s="68" customFormat="1" ht="16.5" customHeight="1">
      <c r="A437" s="79" t="s">
        <v>1631</v>
      </c>
      <c r="B437" s="80" t="s">
        <v>862</v>
      </c>
      <c r="C437" s="169">
        <v>153.5225</v>
      </c>
    </row>
    <row r="438" spans="1:3" s="68" customFormat="1" ht="16.5" customHeight="1">
      <c r="A438" s="79" t="s">
        <v>1632</v>
      </c>
      <c r="B438" s="80" t="s">
        <v>1633</v>
      </c>
      <c r="C438" s="169">
        <v>380.125</v>
      </c>
    </row>
    <row r="439" spans="1:3" s="68" customFormat="1" ht="16.5" customHeight="1">
      <c r="A439" s="76" t="s">
        <v>1634</v>
      </c>
      <c r="B439" s="77" t="s">
        <v>1635</v>
      </c>
      <c r="C439" s="166">
        <v>1224.2</v>
      </c>
    </row>
    <row r="440" spans="1:3" s="68" customFormat="1" ht="16.5" customHeight="1">
      <c r="A440" s="79" t="s">
        <v>1636</v>
      </c>
      <c r="B440" s="80" t="s">
        <v>834</v>
      </c>
      <c r="C440" s="169">
        <v>459.2</v>
      </c>
    </row>
    <row r="441" spans="1:3" s="68" customFormat="1" ht="16.5" customHeight="1">
      <c r="A441" s="79" t="s">
        <v>1637</v>
      </c>
      <c r="B441" s="80" t="s">
        <v>1017</v>
      </c>
      <c r="C441" s="169">
        <v>40</v>
      </c>
    </row>
    <row r="442" spans="1:3" s="68" customFormat="1" ht="16.5" customHeight="1">
      <c r="A442" s="79" t="s">
        <v>1638</v>
      </c>
      <c r="B442" s="80" t="s">
        <v>1639</v>
      </c>
      <c r="C442" s="169">
        <v>725</v>
      </c>
    </row>
    <row r="443" spans="1:3" s="68" customFormat="1" ht="16.5" customHeight="1">
      <c r="A443" s="76" t="s">
        <v>1640</v>
      </c>
      <c r="B443" s="77" t="s">
        <v>1641</v>
      </c>
      <c r="C443" s="166">
        <v>15.9178</v>
      </c>
    </row>
    <row r="444" spans="1:3" s="68" customFormat="1" ht="16.5" customHeight="1">
      <c r="A444" s="79" t="s">
        <v>1642</v>
      </c>
      <c r="B444" s="80" t="s">
        <v>1643</v>
      </c>
      <c r="C444" s="169">
        <v>15.9178</v>
      </c>
    </row>
    <row r="445" spans="1:3" s="68" customFormat="1" ht="16.5" customHeight="1">
      <c r="A445" s="76" t="s">
        <v>1644</v>
      </c>
      <c r="B445" s="77" t="s">
        <v>1645</v>
      </c>
      <c r="C445" s="166">
        <v>2500</v>
      </c>
    </row>
    <row r="446" spans="1:3" s="68" customFormat="1" ht="16.5" customHeight="1">
      <c r="A446" s="79" t="s">
        <v>1646</v>
      </c>
      <c r="B446" s="80" t="s">
        <v>1647</v>
      </c>
      <c r="C446" s="169">
        <v>2500</v>
      </c>
    </row>
    <row r="447" spans="1:3" s="68" customFormat="1" ht="16.5" customHeight="1">
      <c r="A447" s="76" t="s">
        <v>1648</v>
      </c>
      <c r="B447" s="77" t="s">
        <v>1649</v>
      </c>
      <c r="C447" s="166">
        <v>76.82</v>
      </c>
    </row>
    <row r="448" spans="1:3" s="68" customFormat="1" ht="16.5" customHeight="1">
      <c r="A448" s="79" t="s">
        <v>1650</v>
      </c>
      <c r="B448" s="80" t="s">
        <v>1651</v>
      </c>
      <c r="C448" s="169">
        <v>76.82</v>
      </c>
    </row>
    <row r="449" spans="1:3" s="68" customFormat="1" ht="16.5" customHeight="1">
      <c r="A449" s="76" t="s">
        <v>1652</v>
      </c>
      <c r="B449" s="77" t="s">
        <v>1653</v>
      </c>
      <c r="C449" s="166">
        <v>8500</v>
      </c>
    </row>
    <row r="450" spans="1:3" s="68" customFormat="1" ht="16.5" customHeight="1">
      <c r="A450" s="76" t="s">
        <v>1654</v>
      </c>
      <c r="B450" s="77" t="s">
        <v>1655</v>
      </c>
      <c r="C450" s="166">
        <v>1000</v>
      </c>
    </row>
    <row r="451" spans="1:3" s="68" customFormat="1" ht="16.5" customHeight="1">
      <c r="A451" s="76" t="s">
        <v>1656</v>
      </c>
      <c r="B451" s="77" t="s">
        <v>1657</v>
      </c>
      <c r="C451" s="166">
        <v>1000</v>
      </c>
    </row>
    <row r="452" spans="1:3" s="68" customFormat="1" ht="16.5" customHeight="1">
      <c r="A452" s="79" t="s">
        <v>1658</v>
      </c>
      <c r="B452" s="80" t="s">
        <v>1659</v>
      </c>
      <c r="C452" s="169">
        <v>1000</v>
      </c>
    </row>
    <row r="453" spans="1:3" s="68" customFormat="1" ht="16.5" customHeight="1">
      <c r="A453" s="76" t="s">
        <v>1660</v>
      </c>
      <c r="B453" s="77" t="s">
        <v>1661</v>
      </c>
      <c r="C453" s="166">
        <v>21000</v>
      </c>
    </row>
    <row r="454" spans="1:3" s="68" customFormat="1" ht="16.5" customHeight="1">
      <c r="A454" s="76" t="s">
        <v>1662</v>
      </c>
      <c r="B454" s="77" t="s">
        <v>1663</v>
      </c>
      <c r="C454" s="166">
        <v>21000</v>
      </c>
    </row>
    <row r="455" spans="1:3" s="68" customFormat="1" ht="16.5" customHeight="1">
      <c r="A455" s="79" t="s">
        <v>1664</v>
      </c>
      <c r="B455" s="80" t="s">
        <v>1665</v>
      </c>
      <c r="C455" s="169">
        <v>21000</v>
      </c>
    </row>
    <row r="456" spans="1:3" s="68" customFormat="1" ht="16.5" customHeight="1">
      <c r="A456" s="76" t="s">
        <v>1666</v>
      </c>
      <c r="B456" s="77" t="s">
        <v>1667</v>
      </c>
      <c r="C456" s="166">
        <v>300</v>
      </c>
    </row>
    <row r="457" spans="1:3" s="68" customFormat="1" ht="16.5" customHeight="1">
      <c r="A457" s="76" t="s">
        <v>1668</v>
      </c>
      <c r="B457" s="77" t="s">
        <v>1669</v>
      </c>
      <c r="C457" s="166">
        <v>300</v>
      </c>
    </row>
    <row r="458" spans="1:3" s="68" customFormat="1" ht="16.5" customHeight="1">
      <c r="A458" s="34"/>
      <c r="C458" s="170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35"/>
  <sheetViews>
    <sheetView zoomScaleSheetLayoutView="100" workbookViewId="0" topLeftCell="A1">
      <selection activeCell="H20" sqref="H20"/>
    </sheetView>
  </sheetViews>
  <sheetFormatPr defaultColWidth="23.50390625" defaultRowHeight="14.25"/>
  <cols>
    <col min="1" max="1" width="15.25390625" style="0" customWidth="1"/>
    <col min="2" max="2" width="32.375" style="0" customWidth="1"/>
    <col min="3" max="3" width="25.50390625" style="154" customWidth="1"/>
  </cols>
  <sheetData>
    <row r="1" spans="1:3" ht="11.25" customHeight="1">
      <c r="A1" s="155" t="s">
        <v>1670</v>
      </c>
      <c r="B1" s="155"/>
      <c r="C1" s="155"/>
    </row>
    <row r="2" spans="1:3" ht="39" customHeight="1">
      <c r="A2" s="155"/>
      <c r="B2" s="155"/>
      <c r="C2" s="155"/>
    </row>
    <row r="3" spans="1:2" ht="14.25">
      <c r="A3" s="156"/>
      <c r="B3" s="156"/>
    </row>
    <row r="4" spans="1:3" ht="14.25">
      <c r="A4" s="157"/>
      <c r="B4" s="157"/>
      <c r="C4" s="158" t="s">
        <v>58</v>
      </c>
    </row>
    <row r="5" spans="1:3" ht="20.25" customHeight="1">
      <c r="A5" s="159" t="s">
        <v>1671</v>
      </c>
      <c r="B5" s="159"/>
      <c r="C5" s="159" t="s">
        <v>752</v>
      </c>
    </row>
    <row r="6" spans="1:3" ht="20.25" customHeight="1">
      <c r="A6" s="159" t="s">
        <v>59</v>
      </c>
      <c r="B6" s="159" t="s">
        <v>1672</v>
      </c>
      <c r="C6" s="159"/>
    </row>
    <row r="7" spans="1:6" ht="20.25" customHeight="1">
      <c r="A7" s="160"/>
      <c r="B7" s="161" t="s">
        <v>1673</v>
      </c>
      <c r="C7" s="162">
        <v>311543.001757</v>
      </c>
      <c r="F7" s="163"/>
    </row>
    <row r="8" spans="1:3" ht="20.25" customHeight="1">
      <c r="A8" s="164" t="s">
        <v>1674</v>
      </c>
      <c r="B8" s="165" t="s">
        <v>1675</v>
      </c>
      <c r="C8" s="166">
        <v>62300.803356</v>
      </c>
    </row>
    <row r="9" spans="1:3" ht="20.25" customHeight="1">
      <c r="A9" s="167" t="s">
        <v>1676</v>
      </c>
      <c r="B9" s="168" t="s">
        <v>1677</v>
      </c>
      <c r="C9" s="169">
        <v>39984.53252</v>
      </c>
    </row>
    <row r="10" spans="1:3" ht="20.25" customHeight="1">
      <c r="A10" s="167" t="s">
        <v>1678</v>
      </c>
      <c r="B10" s="168" t="s">
        <v>1679</v>
      </c>
      <c r="C10" s="169">
        <v>7865.810636</v>
      </c>
    </row>
    <row r="11" spans="1:3" ht="20.25" customHeight="1">
      <c r="A11" s="167" t="s">
        <v>1680</v>
      </c>
      <c r="B11" s="168" t="s">
        <v>1681</v>
      </c>
      <c r="C11" s="169">
        <v>4040.3832</v>
      </c>
    </row>
    <row r="12" spans="1:3" ht="20.25" customHeight="1">
      <c r="A12" s="167" t="s">
        <v>1682</v>
      </c>
      <c r="B12" s="168" t="s">
        <v>1683</v>
      </c>
      <c r="C12" s="169">
        <v>10410.077</v>
      </c>
    </row>
    <row r="13" spans="1:3" ht="20.25" customHeight="1">
      <c r="A13" s="164" t="s">
        <v>1684</v>
      </c>
      <c r="B13" s="165" t="s">
        <v>1685</v>
      </c>
      <c r="C13" s="166">
        <v>11512.447848</v>
      </c>
    </row>
    <row r="14" spans="1:3" ht="20.25" customHeight="1">
      <c r="A14" s="167" t="s">
        <v>1686</v>
      </c>
      <c r="B14" s="168" t="s">
        <v>1687</v>
      </c>
      <c r="C14" s="169">
        <v>7622.1136</v>
      </c>
    </row>
    <row r="15" spans="1:3" ht="20.25" customHeight="1">
      <c r="A15" s="167" t="s">
        <v>1688</v>
      </c>
      <c r="B15" s="168" t="s">
        <v>1689</v>
      </c>
      <c r="C15" s="169">
        <v>120.2729</v>
      </c>
    </row>
    <row r="16" spans="1:3" ht="20.25" customHeight="1">
      <c r="A16" s="167" t="s">
        <v>1690</v>
      </c>
      <c r="B16" s="168" t="s">
        <v>1691</v>
      </c>
      <c r="C16" s="169">
        <v>209.4171</v>
      </c>
    </row>
    <row r="17" spans="1:3" ht="20.25" customHeight="1">
      <c r="A17" s="167" t="s">
        <v>1692</v>
      </c>
      <c r="B17" s="168" t="s">
        <v>1693</v>
      </c>
      <c r="C17" s="169">
        <v>70</v>
      </c>
    </row>
    <row r="18" spans="1:3" ht="20.25" customHeight="1">
      <c r="A18" s="167" t="s">
        <v>1694</v>
      </c>
      <c r="B18" s="168" t="s">
        <v>1695</v>
      </c>
      <c r="C18" s="169">
        <v>427.6881</v>
      </c>
    </row>
    <row r="19" spans="1:3" ht="20.25" customHeight="1">
      <c r="A19" s="167" t="s">
        <v>1696</v>
      </c>
      <c r="B19" s="168" t="s">
        <v>1697</v>
      </c>
      <c r="C19" s="169">
        <v>278.8486</v>
      </c>
    </row>
    <row r="20" spans="1:3" ht="20.25" customHeight="1">
      <c r="A20" s="167" t="s">
        <v>1698</v>
      </c>
      <c r="B20" s="168" t="s">
        <v>1699</v>
      </c>
      <c r="C20" s="169">
        <v>1334.566</v>
      </c>
    </row>
    <row r="21" spans="1:3" ht="20.25" customHeight="1">
      <c r="A21" s="167" t="s">
        <v>1700</v>
      </c>
      <c r="B21" s="168" t="s">
        <v>1701</v>
      </c>
      <c r="C21" s="169">
        <v>309.6429</v>
      </c>
    </row>
    <row r="22" spans="1:3" ht="20.25" customHeight="1">
      <c r="A22" s="167" t="s">
        <v>1702</v>
      </c>
      <c r="B22" s="168" t="s">
        <v>1703</v>
      </c>
      <c r="C22" s="169">
        <v>1139.898648</v>
      </c>
    </row>
    <row r="23" spans="1:3" ht="20.25" customHeight="1">
      <c r="A23" s="164" t="s">
        <v>1704</v>
      </c>
      <c r="B23" s="165" t="s">
        <v>1705</v>
      </c>
      <c r="C23" s="166">
        <v>104.8</v>
      </c>
    </row>
    <row r="24" spans="1:3" ht="20.25" customHeight="1">
      <c r="A24" s="167" t="s">
        <v>1706</v>
      </c>
      <c r="B24" s="168" t="s">
        <v>1707</v>
      </c>
      <c r="C24" s="169">
        <v>104.8</v>
      </c>
    </row>
    <row r="25" spans="1:3" ht="20.25" customHeight="1">
      <c r="A25" s="164" t="s">
        <v>1708</v>
      </c>
      <c r="B25" s="165" t="s">
        <v>1709</v>
      </c>
      <c r="C25" s="166">
        <v>233933.38615300003</v>
      </c>
    </row>
    <row r="26" spans="1:3" ht="20.25" customHeight="1">
      <c r="A26" s="167" t="s">
        <v>1710</v>
      </c>
      <c r="B26" s="168" t="s">
        <v>1711</v>
      </c>
      <c r="C26" s="169">
        <v>210554.76154500002</v>
      </c>
    </row>
    <row r="27" spans="1:3" ht="20.25" customHeight="1">
      <c r="A27" s="167" t="s">
        <v>1712</v>
      </c>
      <c r="B27" s="168" t="s">
        <v>1713</v>
      </c>
      <c r="C27" s="169">
        <v>23378.624608000002</v>
      </c>
    </row>
    <row r="28" spans="1:3" ht="20.25" customHeight="1">
      <c r="A28" s="164" t="s">
        <v>1714</v>
      </c>
      <c r="B28" s="165" t="s">
        <v>1715</v>
      </c>
      <c r="C28" s="166">
        <v>1266.98</v>
      </c>
    </row>
    <row r="29" spans="1:3" ht="20.25" customHeight="1">
      <c r="A29" s="167" t="s">
        <v>1716</v>
      </c>
      <c r="B29" s="168" t="s">
        <v>1717</v>
      </c>
      <c r="C29" s="169">
        <v>1266.98</v>
      </c>
    </row>
    <row r="30" spans="1:3" ht="20.25" customHeight="1">
      <c r="A30" s="164" t="s">
        <v>1718</v>
      </c>
      <c r="B30" s="165" t="s">
        <v>1719</v>
      </c>
      <c r="C30" s="166">
        <v>2424.5844</v>
      </c>
    </row>
    <row r="31" spans="1:3" ht="20.25" customHeight="1">
      <c r="A31" s="167" t="s">
        <v>1720</v>
      </c>
      <c r="B31" s="168" t="s">
        <v>1721</v>
      </c>
      <c r="C31" s="169">
        <v>2424.1044</v>
      </c>
    </row>
    <row r="32" spans="1:3" ht="20.25" customHeight="1">
      <c r="A32" s="167" t="s">
        <v>1722</v>
      </c>
      <c r="B32" s="168" t="s">
        <v>1723</v>
      </c>
      <c r="C32" s="169">
        <v>1</v>
      </c>
    </row>
    <row r="33" spans="1:2" ht="14.25">
      <c r="A33" s="156"/>
      <c r="B33" s="156"/>
    </row>
    <row r="35" spans="1:2" ht="14.25">
      <c r="A35" s="156"/>
      <c r="B35" s="156"/>
    </row>
  </sheetData>
  <sheetProtection/>
  <mergeCells count="5">
    <mergeCell ref="A4:B4"/>
    <mergeCell ref="A5:B5"/>
    <mergeCell ref="A35:B35"/>
    <mergeCell ref="C5:C6"/>
    <mergeCell ref="A1:C2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24"/>
  <sheetViews>
    <sheetView workbookViewId="0" topLeftCell="A1">
      <selection activeCell="H20" sqref="H20"/>
    </sheetView>
  </sheetViews>
  <sheetFormatPr defaultColWidth="9.125" defaultRowHeight="18" customHeight="1"/>
  <cols>
    <col min="1" max="1" width="20.25390625" style="144" customWidth="1"/>
    <col min="2" max="2" width="10.00390625" style="144" customWidth="1"/>
    <col min="3" max="3" width="10.375" style="144" customWidth="1"/>
    <col min="4" max="4" width="18.125" style="144" customWidth="1"/>
    <col min="5" max="5" width="10.875" style="144" customWidth="1"/>
    <col min="6" max="6" width="10.125" style="144" customWidth="1"/>
    <col min="7" max="16384" width="9.125" style="2" customWidth="1"/>
  </cols>
  <sheetData>
    <row r="1" spans="1:6" s="141" customFormat="1" ht="32.25" customHeight="1">
      <c r="A1" s="125" t="s">
        <v>1724</v>
      </c>
      <c r="B1" s="125"/>
      <c r="C1" s="125"/>
      <c r="D1" s="125"/>
      <c r="E1" s="125"/>
      <c r="F1" s="125"/>
    </row>
    <row r="2" spans="1:6" s="141" customFormat="1" ht="18" customHeight="1">
      <c r="A2" s="145" t="s">
        <v>58</v>
      </c>
      <c r="B2" s="145"/>
      <c r="C2" s="145"/>
      <c r="D2" s="145"/>
      <c r="E2" s="145"/>
      <c r="F2" s="145"/>
    </row>
    <row r="3" spans="1:6" s="142" customFormat="1" ht="21.75" customHeight="1">
      <c r="A3" s="146" t="s">
        <v>501</v>
      </c>
      <c r="B3" s="146" t="s">
        <v>752</v>
      </c>
      <c r="C3" s="146" t="s">
        <v>6</v>
      </c>
      <c r="D3" s="146" t="s">
        <v>501</v>
      </c>
      <c r="E3" s="146" t="s">
        <v>752</v>
      </c>
      <c r="F3" s="146" t="s">
        <v>6</v>
      </c>
    </row>
    <row r="4" spans="1:6" s="141" customFormat="1" ht="21.75" customHeight="1">
      <c r="A4" s="147" t="s">
        <v>502</v>
      </c>
      <c r="B4" s="64">
        <v>378770</v>
      </c>
      <c r="C4" s="64">
        <v>350712</v>
      </c>
      <c r="D4" s="147" t="s">
        <v>503</v>
      </c>
      <c r="E4" s="64">
        <v>853700</v>
      </c>
      <c r="F4" s="64">
        <v>815279</v>
      </c>
    </row>
    <row r="5" spans="1:6" s="141" customFormat="1" ht="21.75" customHeight="1">
      <c r="A5" s="148" t="s">
        <v>504</v>
      </c>
      <c r="B5" s="64">
        <f>SUM(B6:B8)</f>
        <v>327036</v>
      </c>
      <c r="C5" s="64">
        <f>SUM(C6:C8)</f>
        <v>321449</v>
      </c>
      <c r="D5" s="148" t="s">
        <v>505</v>
      </c>
      <c r="E5" s="64">
        <f>SUM(E6:E7)</f>
        <v>77100</v>
      </c>
      <c r="F5" s="64">
        <v>72122</v>
      </c>
    </row>
    <row r="6" spans="1:6" s="141" customFormat="1" ht="21.75" customHeight="1">
      <c r="A6" s="149" t="s">
        <v>506</v>
      </c>
      <c r="B6" s="149">
        <v>17036</v>
      </c>
      <c r="C6" s="149">
        <v>17036</v>
      </c>
      <c r="D6" s="148" t="s">
        <v>507</v>
      </c>
      <c r="E6" s="64">
        <v>72000</v>
      </c>
      <c r="F6" s="64">
        <v>67038</v>
      </c>
    </row>
    <row r="7" spans="1:6" s="141" customFormat="1" ht="21.75" customHeight="1">
      <c r="A7" s="149" t="s">
        <v>508</v>
      </c>
      <c r="B7" s="149">
        <v>235000</v>
      </c>
      <c r="C7" s="149">
        <f>301036-72034+3377</f>
        <v>232379</v>
      </c>
      <c r="D7" s="148" t="s">
        <v>509</v>
      </c>
      <c r="E7" s="64">
        <v>5100</v>
      </c>
      <c r="F7" s="64">
        <v>5084</v>
      </c>
    </row>
    <row r="8" spans="1:6" s="141" customFormat="1" ht="21.75" customHeight="1">
      <c r="A8" s="149" t="s">
        <v>510</v>
      </c>
      <c r="B8" s="149">
        <v>75000</v>
      </c>
      <c r="C8" s="149">
        <v>72034</v>
      </c>
      <c r="D8" s="148"/>
      <c r="E8" s="148"/>
      <c r="F8" s="64"/>
    </row>
    <row r="9" spans="1:6" s="141" customFormat="1" ht="21.75" customHeight="1">
      <c r="A9" s="149"/>
      <c r="B9" s="149"/>
      <c r="C9" s="149"/>
      <c r="D9" s="148"/>
      <c r="E9" s="148"/>
      <c r="F9" s="64"/>
    </row>
    <row r="10" spans="1:6" s="141" customFormat="1" ht="21.75" customHeight="1">
      <c r="A10" s="149" t="s">
        <v>511</v>
      </c>
      <c r="B10" s="149">
        <v>32392</v>
      </c>
      <c r="C10" s="149">
        <v>12736</v>
      </c>
      <c r="D10" s="148"/>
      <c r="E10" s="148"/>
      <c r="F10" s="64"/>
    </row>
    <row r="11" spans="1:6" s="141" customFormat="1" ht="21.75" customHeight="1">
      <c r="A11" s="149" t="s">
        <v>512</v>
      </c>
      <c r="B11" s="149">
        <v>230000</v>
      </c>
      <c r="C11" s="149">
        <v>150000</v>
      </c>
      <c r="D11" s="148" t="s">
        <v>513</v>
      </c>
      <c r="E11" s="148"/>
      <c r="F11" s="64"/>
    </row>
    <row r="12" spans="1:6" s="141" customFormat="1" ht="21.75" customHeight="1">
      <c r="A12" s="149" t="s">
        <v>514</v>
      </c>
      <c r="B12" s="149">
        <v>30000</v>
      </c>
      <c r="C12" s="149">
        <v>70000</v>
      </c>
      <c r="D12" s="148" t="s">
        <v>515</v>
      </c>
      <c r="E12" s="148"/>
      <c r="F12" s="64"/>
    </row>
    <row r="13" spans="1:6" s="141" customFormat="1" ht="21.75" customHeight="1">
      <c r="A13" s="150"/>
      <c r="B13" s="150"/>
      <c r="C13" s="150"/>
      <c r="D13" s="148"/>
      <c r="E13" s="148"/>
      <c r="F13" s="64"/>
    </row>
    <row r="14" spans="1:6" s="141" customFormat="1" ht="21.75" customHeight="1">
      <c r="A14" s="149"/>
      <c r="B14" s="149"/>
      <c r="C14" s="149"/>
      <c r="D14" s="148"/>
      <c r="E14" s="148"/>
      <c r="F14" s="64"/>
    </row>
    <row r="15" spans="1:6" s="141" customFormat="1" ht="21.75" customHeight="1">
      <c r="A15" s="149" t="s">
        <v>516</v>
      </c>
      <c r="B15" s="149"/>
      <c r="C15" s="149">
        <v>44896</v>
      </c>
      <c r="D15" s="148" t="s">
        <v>517</v>
      </c>
      <c r="E15" s="64">
        <v>35000</v>
      </c>
      <c r="F15" s="64">
        <v>30000</v>
      </c>
    </row>
    <row r="16" spans="1:6" s="141" customFormat="1" ht="21.75" customHeight="1">
      <c r="A16" s="149"/>
      <c r="B16" s="149"/>
      <c r="C16" s="64"/>
      <c r="D16" s="148"/>
      <c r="E16" s="148"/>
      <c r="F16" s="64"/>
    </row>
    <row r="17" spans="1:6" s="141" customFormat="1" ht="21.75" customHeight="1">
      <c r="A17" s="149"/>
      <c r="B17" s="149"/>
      <c r="C17" s="64"/>
      <c r="D17" s="148"/>
      <c r="E17" s="148"/>
      <c r="F17" s="64"/>
    </row>
    <row r="18" spans="1:6" s="141" customFormat="1" ht="21.75" customHeight="1">
      <c r="A18" s="150"/>
      <c r="B18" s="150"/>
      <c r="C18" s="64"/>
      <c r="D18" s="148"/>
      <c r="E18" s="148"/>
      <c r="F18" s="64"/>
    </row>
    <row r="19" spans="1:6" s="141" customFormat="1" ht="21.75" customHeight="1">
      <c r="A19" s="150"/>
      <c r="B19" s="150"/>
      <c r="C19" s="64"/>
      <c r="D19" s="148" t="s">
        <v>518</v>
      </c>
      <c r="E19" s="64">
        <f>34898-2500</f>
        <v>32398</v>
      </c>
      <c r="F19" s="64">
        <v>32392</v>
      </c>
    </row>
    <row r="20" spans="1:6" s="141" customFormat="1" ht="21.75" customHeight="1">
      <c r="A20" s="150"/>
      <c r="B20" s="150"/>
      <c r="C20" s="64"/>
      <c r="D20" s="148" t="s">
        <v>519</v>
      </c>
      <c r="E20" s="64">
        <v>32398</v>
      </c>
      <c r="F20" s="64">
        <v>32392</v>
      </c>
    </row>
    <row r="21" spans="1:6" s="141" customFormat="1" ht="21.75" customHeight="1">
      <c r="A21" s="150"/>
      <c r="B21" s="150"/>
      <c r="C21" s="64"/>
      <c r="D21" s="148" t="s">
        <v>520</v>
      </c>
      <c r="E21" s="148"/>
      <c r="F21" s="64"/>
    </row>
    <row r="22" spans="1:6" s="141" customFormat="1" ht="21.75" customHeight="1">
      <c r="A22" s="136"/>
      <c r="B22" s="136"/>
      <c r="C22" s="59"/>
      <c r="D22" s="151"/>
      <c r="E22" s="151"/>
      <c r="F22" s="59"/>
    </row>
    <row r="23" spans="1:6" s="143" customFormat="1" ht="21.75" customHeight="1">
      <c r="A23" s="152"/>
      <c r="B23" s="152"/>
      <c r="C23" s="59"/>
      <c r="D23" s="151"/>
      <c r="E23" s="151"/>
      <c r="F23" s="59"/>
    </row>
    <row r="24" spans="1:6" s="141" customFormat="1" ht="21.75" customHeight="1">
      <c r="A24" s="153" t="s">
        <v>521</v>
      </c>
      <c r="B24" s="59">
        <f>B4+B5+B10+B11+B12+B15</f>
        <v>998198</v>
      </c>
      <c r="C24" s="59">
        <f>C4+C5+C10+C11+C12+C15</f>
        <v>949793</v>
      </c>
      <c r="D24" s="153" t="s">
        <v>522</v>
      </c>
      <c r="E24" s="59">
        <f>E4+E5+E19+E15</f>
        <v>998198</v>
      </c>
      <c r="F24" s="59">
        <f>F4+F5+F19+F15</f>
        <v>949793</v>
      </c>
    </row>
    <row r="25" s="141" customFormat="1" ht="18" customHeight="1"/>
  </sheetData>
  <sheetProtection/>
  <mergeCells count="2">
    <mergeCell ref="A1:F1"/>
    <mergeCell ref="A2:F2"/>
  </mergeCells>
  <printOptions/>
  <pageMargins left="0.75" right="0.16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K26"/>
  <sheetViews>
    <sheetView workbookViewId="0" topLeftCell="A1">
      <pane xSplit="1" ySplit="3" topLeftCell="B4" activePane="bottomRight" state="frozen"/>
      <selection pane="bottomRight" activeCell="H20" sqref="H20"/>
    </sheetView>
  </sheetViews>
  <sheetFormatPr defaultColWidth="14.50390625" defaultRowHeight="14.25"/>
  <cols>
    <col min="1" max="1" width="28.125" style="108" customWidth="1"/>
    <col min="2" max="2" width="11.375" style="188" customWidth="1"/>
    <col min="3" max="3" width="10.25390625" style="188" customWidth="1"/>
    <col min="4" max="4" width="9.00390625" style="189" customWidth="1"/>
    <col min="5" max="5" width="11.375" style="189" customWidth="1"/>
    <col min="6" max="6" width="9.25390625" style="189" customWidth="1"/>
    <col min="7" max="16384" width="14.50390625" style="189" customWidth="1"/>
  </cols>
  <sheetData>
    <row r="1" spans="1:6" ht="30" customHeight="1">
      <c r="A1" s="190" t="s">
        <v>32</v>
      </c>
      <c r="B1" s="190"/>
      <c r="C1" s="190"/>
      <c r="D1" s="190"/>
      <c r="E1" s="190"/>
      <c r="F1" s="190"/>
    </row>
    <row r="2" ht="18" customHeight="1">
      <c r="F2" s="189" t="s">
        <v>33</v>
      </c>
    </row>
    <row r="3" spans="1:6" ht="25.5" customHeight="1">
      <c r="A3" s="191" t="s">
        <v>2</v>
      </c>
      <c r="B3" s="359" t="s">
        <v>3</v>
      </c>
      <c r="C3" s="193" t="s">
        <v>4</v>
      </c>
      <c r="D3" s="191" t="s">
        <v>5</v>
      </c>
      <c r="E3" s="191" t="s">
        <v>6</v>
      </c>
      <c r="F3" s="191" t="s">
        <v>7</v>
      </c>
    </row>
    <row r="4" spans="1:11" ht="25.5" customHeight="1">
      <c r="A4" s="194" t="s">
        <v>34</v>
      </c>
      <c r="B4" s="360">
        <v>83650</v>
      </c>
      <c r="C4" s="361">
        <v>84370</v>
      </c>
      <c r="D4" s="297">
        <f aca="true" t="shared" si="0" ref="D4:D18">C4/B4*100</f>
        <v>100.86072922893005</v>
      </c>
      <c r="E4" s="362">
        <v>78408</v>
      </c>
      <c r="F4" s="363">
        <f aca="true" t="shared" si="1" ref="F4:F17">C4/E4*100-100</f>
        <v>7.603815937149278</v>
      </c>
      <c r="H4" s="364"/>
      <c r="I4" s="367"/>
      <c r="J4" s="368"/>
      <c r="K4" s="368"/>
    </row>
    <row r="5" spans="1:11" ht="25.5" customHeight="1">
      <c r="A5" s="194" t="s">
        <v>35</v>
      </c>
      <c r="B5" s="360">
        <v>410</v>
      </c>
      <c r="C5" s="361">
        <v>407</v>
      </c>
      <c r="D5" s="297">
        <f t="shared" si="0"/>
        <v>99.26829268292683</v>
      </c>
      <c r="E5" s="362">
        <v>398</v>
      </c>
      <c r="F5" s="363">
        <f t="shared" si="1"/>
        <v>2.261306532663326</v>
      </c>
      <c r="H5" s="364"/>
      <c r="I5" s="367"/>
      <c r="J5" s="368"/>
      <c r="K5" s="368"/>
    </row>
    <row r="6" spans="1:11" ht="25.5" customHeight="1">
      <c r="A6" s="194" t="s">
        <v>36</v>
      </c>
      <c r="B6" s="360">
        <v>48150</v>
      </c>
      <c r="C6" s="361">
        <v>46539</v>
      </c>
      <c r="D6" s="297">
        <f t="shared" si="0"/>
        <v>96.65420560747664</v>
      </c>
      <c r="E6" s="362">
        <v>45782</v>
      </c>
      <c r="F6" s="363">
        <f t="shared" si="1"/>
        <v>1.6534882704993095</v>
      </c>
      <c r="H6" s="364"/>
      <c r="I6" s="367"/>
      <c r="J6" s="368"/>
      <c r="K6" s="368"/>
    </row>
    <row r="7" spans="1:11" ht="25.5" customHeight="1">
      <c r="A7" s="194" t="s">
        <v>37</v>
      </c>
      <c r="B7" s="360">
        <v>190580</v>
      </c>
      <c r="C7" s="361">
        <v>201915</v>
      </c>
      <c r="D7" s="297">
        <f t="shared" si="0"/>
        <v>105.94763353972085</v>
      </c>
      <c r="E7" s="362">
        <v>200680</v>
      </c>
      <c r="F7" s="363">
        <f t="shared" si="1"/>
        <v>0.6154076141120299</v>
      </c>
      <c r="H7" s="364"/>
      <c r="I7" s="367"/>
      <c r="J7" s="368"/>
      <c r="K7" s="368"/>
    </row>
    <row r="8" spans="1:11" ht="25.5" customHeight="1">
      <c r="A8" s="194" t="s">
        <v>38</v>
      </c>
      <c r="B8" s="360">
        <v>12770</v>
      </c>
      <c r="C8" s="361">
        <v>9889</v>
      </c>
      <c r="D8" s="297">
        <f t="shared" si="0"/>
        <v>77.43931088488645</v>
      </c>
      <c r="E8" s="362">
        <v>9131</v>
      </c>
      <c r="F8" s="363">
        <f t="shared" si="1"/>
        <v>8.301390866279704</v>
      </c>
      <c r="H8" s="364"/>
      <c r="I8" s="367"/>
      <c r="J8" s="368"/>
      <c r="K8" s="368"/>
    </row>
    <row r="9" spans="1:11" ht="25.5" customHeight="1">
      <c r="A9" s="194" t="s">
        <v>39</v>
      </c>
      <c r="B9" s="360">
        <v>14280</v>
      </c>
      <c r="C9" s="361">
        <v>13337</v>
      </c>
      <c r="D9" s="297">
        <f t="shared" si="0"/>
        <v>93.39635854341736</v>
      </c>
      <c r="E9" s="362">
        <v>16860</v>
      </c>
      <c r="F9" s="363">
        <f t="shared" si="1"/>
        <v>-20.89561091340451</v>
      </c>
      <c r="H9" s="364"/>
      <c r="I9" s="367"/>
      <c r="J9" s="368"/>
      <c r="K9" s="368"/>
    </row>
    <row r="10" spans="1:11" ht="25.5" customHeight="1">
      <c r="A10" s="194" t="s">
        <v>40</v>
      </c>
      <c r="B10" s="360">
        <v>80720</v>
      </c>
      <c r="C10" s="361">
        <v>88059</v>
      </c>
      <c r="D10" s="297">
        <f t="shared" si="0"/>
        <v>109.09192269573835</v>
      </c>
      <c r="E10" s="362">
        <v>83381</v>
      </c>
      <c r="F10" s="363">
        <f t="shared" si="1"/>
        <v>5.610390856430115</v>
      </c>
      <c r="H10" s="364"/>
      <c r="I10" s="367"/>
      <c r="J10" s="368"/>
      <c r="K10" s="368"/>
    </row>
    <row r="11" spans="1:11" ht="25.5" customHeight="1">
      <c r="A11" s="194" t="s">
        <v>41</v>
      </c>
      <c r="B11" s="360">
        <v>93490</v>
      </c>
      <c r="C11" s="361">
        <v>89458</v>
      </c>
      <c r="D11" s="297">
        <f t="shared" si="0"/>
        <v>95.68723927692801</v>
      </c>
      <c r="E11" s="362">
        <v>78256</v>
      </c>
      <c r="F11" s="363">
        <f t="shared" si="1"/>
        <v>14.31455735023512</v>
      </c>
      <c r="H11" s="364"/>
      <c r="I11" s="367"/>
      <c r="J11" s="368"/>
      <c r="K11" s="368"/>
    </row>
    <row r="12" spans="1:11" ht="25.5" customHeight="1">
      <c r="A12" s="194" t="s">
        <v>42</v>
      </c>
      <c r="B12" s="360">
        <v>4350</v>
      </c>
      <c r="C12" s="361">
        <v>5141</v>
      </c>
      <c r="D12" s="297">
        <f t="shared" si="0"/>
        <v>118.183908045977</v>
      </c>
      <c r="E12" s="362">
        <v>4617</v>
      </c>
      <c r="F12" s="363">
        <f t="shared" si="1"/>
        <v>11.349361056963403</v>
      </c>
      <c r="H12" s="364"/>
      <c r="I12" s="367"/>
      <c r="J12" s="368"/>
      <c r="K12" s="368"/>
    </row>
    <row r="13" spans="1:11" ht="25.5" customHeight="1">
      <c r="A13" s="194" t="s">
        <v>43</v>
      </c>
      <c r="B13" s="360">
        <v>122080</v>
      </c>
      <c r="C13" s="361">
        <v>125166</v>
      </c>
      <c r="D13" s="297">
        <f t="shared" si="0"/>
        <v>102.5278505897772</v>
      </c>
      <c r="E13" s="362">
        <v>54147</v>
      </c>
      <c r="F13" s="363">
        <f t="shared" si="1"/>
        <v>131.1596210316361</v>
      </c>
      <c r="H13" s="364"/>
      <c r="I13" s="367"/>
      <c r="J13" s="368"/>
      <c r="K13" s="368"/>
    </row>
    <row r="14" spans="1:11" ht="25.5" customHeight="1">
      <c r="A14" s="194" t="s">
        <v>44</v>
      </c>
      <c r="B14" s="360">
        <v>66000</v>
      </c>
      <c r="C14" s="361">
        <v>72629</v>
      </c>
      <c r="D14" s="297">
        <f t="shared" si="0"/>
        <v>110.0439393939394</v>
      </c>
      <c r="E14" s="362">
        <v>91173</v>
      </c>
      <c r="F14" s="363">
        <f t="shared" si="1"/>
        <v>-20.339354852862144</v>
      </c>
      <c r="H14" s="364"/>
      <c r="I14" s="367"/>
      <c r="J14" s="368"/>
      <c r="K14" s="368"/>
    </row>
    <row r="15" spans="1:11" ht="25.5" customHeight="1">
      <c r="A15" s="194" t="s">
        <v>45</v>
      </c>
      <c r="B15" s="360">
        <v>23050</v>
      </c>
      <c r="C15" s="361">
        <v>23392</v>
      </c>
      <c r="D15" s="297">
        <f t="shared" si="0"/>
        <v>101.48373101952276</v>
      </c>
      <c r="E15" s="362">
        <v>22078</v>
      </c>
      <c r="F15" s="363">
        <f t="shared" si="1"/>
        <v>5.951626053084524</v>
      </c>
      <c r="H15" s="364"/>
      <c r="I15" s="367"/>
      <c r="J15" s="368"/>
      <c r="K15" s="368"/>
    </row>
    <row r="16" spans="1:11" ht="25.5" customHeight="1">
      <c r="A16" s="194" t="s">
        <v>46</v>
      </c>
      <c r="B16" s="360">
        <v>12710</v>
      </c>
      <c r="C16" s="361">
        <v>12144</v>
      </c>
      <c r="D16" s="297">
        <f t="shared" si="0"/>
        <v>95.54681353265146</v>
      </c>
      <c r="E16" s="362">
        <f>22941-6656</f>
        <v>16285</v>
      </c>
      <c r="F16" s="363">
        <f t="shared" si="1"/>
        <v>-25.42830825913417</v>
      </c>
      <c r="H16" s="364"/>
      <c r="I16" s="367"/>
      <c r="J16" s="368"/>
      <c r="K16" s="368"/>
    </row>
    <row r="17" spans="1:11" ht="25.5" customHeight="1">
      <c r="A17" s="194" t="s">
        <v>47</v>
      </c>
      <c r="B17" s="360">
        <v>8160</v>
      </c>
      <c r="C17" s="361">
        <v>8085</v>
      </c>
      <c r="D17" s="297">
        <f t="shared" si="0"/>
        <v>99.08088235294117</v>
      </c>
      <c r="E17" s="362">
        <v>5879</v>
      </c>
      <c r="F17" s="363">
        <f t="shared" si="1"/>
        <v>37.52338833134888</v>
      </c>
      <c r="H17" s="364"/>
      <c r="I17" s="367"/>
      <c r="J17" s="368"/>
      <c r="K17" s="368"/>
    </row>
    <row r="18" spans="1:11" ht="25.5" customHeight="1">
      <c r="A18" s="194" t="s">
        <v>48</v>
      </c>
      <c r="B18" s="360">
        <v>330</v>
      </c>
      <c r="C18" s="361">
        <v>85</v>
      </c>
      <c r="D18" s="297">
        <f t="shared" si="0"/>
        <v>25.757575757575758</v>
      </c>
      <c r="E18" s="362"/>
      <c r="F18" s="363"/>
      <c r="H18" s="364"/>
      <c r="I18" s="367"/>
      <c r="J18" s="368"/>
      <c r="K18" s="368"/>
    </row>
    <row r="19" spans="1:11" ht="25.5" customHeight="1">
      <c r="A19" s="194" t="s">
        <v>49</v>
      </c>
      <c r="B19" s="360"/>
      <c r="C19" s="361">
        <v>60</v>
      </c>
      <c r="D19" s="297"/>
      <c r="E19" s="362"/>
      <c r="F19" s="363"/>
      <c r="H19" s="364"/>
      <c r="I19" s="367"/>
      <c r="J19" s="368"/>
      <c r="K19" s="368"/>
    </row>
    <row r="20" spans="1:11" ht="25.5" customHeight="1">
      <c r="A20" s="194" t="s">
        <v>50</v>
      </c>
      <c r="B20" s="360">
        <v>15150</v>
      </c>
      <c r="C20" s="361">
        <v>13692</v>
      </c>
      <c r="D20" s="297">
        <f aca="true" t="shared" si="2" ref="D20:D26">C20/B20*100</f>
        <v>90.37623762376238</v>
      </c>
      <c r="E20" s="362">
        <v>12509</v>
      </c>
      <c r="F20" s="363">
        <f aca="true" t="shared" si="3" ref="F20:F26">C20/E20*100-100</f>
        <v>9.457190822607714</v>
      </c>
      <c r="G20" s="365"/>
      <c r="H20" s="364"/>
      <c r="I20" s="367"/>
      <c r="J20" s="368"/>
      <c r="K20" s="368"/>
    </row>
    <row r="21" spans="1:11" ht="25.5" customHeight="1">
      <c r="A21" s="194" t="s">
        <v>51</v>
      </c>
      <c r="B21" s="360">
        <v>3430</v>
      </c>
      <c r="C21" s="361">
        <v>2708</v>
      </c>
      <c r="D21" s="297">
        <f t="shared" si="2"/>
        <v>78.95043731778426</v>
      </c>
      <c r="E21" s="362">
        <v>5409</v>
      </c>
      <c r="F21" s="363">
        <f t="shared" si="3"/>
        <v>-49.935293030134964</v>
      </c>
      <c r="H21" s="364"/>
      <c r="I21" s="367"/>
      <c r="J21" s="368"/>
      <c r="K21" s="368"/>
    </row>
    <row r="22" spans="1:11" ht="25.5" customHeight="1">
      <c r="A22" s="194" t="s">
        <v>52</v>
      </c>
      <c r="B22" s="360">
        <v>20</v>
      </c>
      <c r="C22" s="361">
        <v>14</v>
      </c>
      <c r="D22" s="297">
        <f t="shared" si="2"/>
        <v>70</v>
      </c>
      <c r="E22" s="362">
        <v>186</v>
      </c>
      <c r="F22" s="363">
        <f t="shared" si="3"/>
        <v>-92.47311827956989</v>
      </c>
      <c r="H22" s="364"/>
      <c r="I22" s="367"/>
      <c r="J22" s="368"/>
      <c r="K22" s="368"/>
    </row>
    <row r="23" spans="1:11" ht="25.5" customHeight="1">
      <c r="A23" s="194" t="s">
        <v>53</v>
      </c>
      <c r="B23" s="360">
        <v>4980</v>
      </c>
      <c r="C23" s="361">
        <v>1162</v>
      </c>
      <c r="D23" s="297">
        <f t="shared" si="2"/>
        <v>23.333333333333332</v>
      </c>
      <c r="E23" s="362">
        <v>977</v>
      </c>
      <c r="F23" s="363">
        <f t="shared" si="3"/>
        <v>18.93551688843398</v>
      </c>
      <c r="H23" s="364"/>
      <c r="I23" s="367"/>
      <c r="J23" s="368"/>
      <c r="K23" s="368"/>
    </row>
    <row r="24" spans="1:11" ht="25.5" customHeight="1">
      <c r="A24" s="194" t="s">
        <v>54</v>
      </c>
      <c r="B24" s="360">
        <v>15610</v>
      </c>
      <c r="C24" s="361">
        <v>16948</v>
      </c>
      <c r="D24" s="297">
        <f t="shared" si="2"/>
        <v>108.57142857142857</v>
      </c>
      <c r="E24" s="362">
        <v>13723</v>
      </c>
      <c r="F24" s="363">
        <f t="shared" si="3"/>
        <v>23.500692268454415</v>
      </c>
      <c r="H24" s="364"/>
      <c r="I24" s="367"/>
      <c r="J24" s="368"/>
      <c r="K24" s="368"/>
    </row>
    <row r="25" spans="1:11" ht="25.5" customHeight="1">
      <c r="A25" s="194" t="s">
        <v>55</v>
      </c>
      <c r="B25" s="360">
        <v>80</v>
      </c>
      <c r="C25" s="361">
        <v>79</v>
      </c>
      <c r="D25" s="297">
        <f t="shared" si="2"/>
        <v>98.75</v>
      </c>
      <c r="E25" s="362">
        <v>63</v>
      </c>
      <c r="F25" s="363">
        <f t="shared" si="3"/>
        <v>25.396825396825392</v>
      </c>
      <c r="H25" s="364"/>
      <c r="I25" s="367"/>
      <c r="J25" s="368"/>
      <c r="K25" s="368"/>
    </row>
    <row r="26" spans="1:6" ht="30.75" customHeight="1">
      <c r="A26" s="366" t="s">
        <v>56</v>
      </c>
      <c r="B26" s="362">
        <f>SUM(B4:B25)</f>
        <v>800000</v>
      </c>
      <c r="C26" s="362">
        <f>SUM(C4:C25)</f>
        <v>815279</v>
      </c>
      <c r="D26" s="297">
        <f t="shared" si="2"/>
        <v>101.909875</v>
      </c>
      <c r="E26" s="29">
        <f>SUM(E4:E25)</f>
        <v>739942</v>
      </c>
      <c r="F26" s="363">
        <f t="shared" si="3"/>
        <v>10.181473683072454</v>
      </c>
    </row>
  </sheetData>
  <sheetProtection/>
  <mergeCells count="1">
    <mergeCell ref="A1:F1"/>
  </mergeCells>
  <printOptions horizontalCentered="1"/>
  <pageMargins left="0.35" right="0.35" top="0.9" bottom="0.51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M13"/>
  <sheetViews>
    <sheetView zoomScaleSheetLayoutView="100" workbookViewId="0" topLeftCell="A1">
      <selection activeCell="H20" sqref="H20"/>
    </sheetView>
  </sheetViews>
  <sheetFormatPr defaultColWidth="9.00390625" defaultRowHeight="14.25"/>
  <cols>
    <col min="2" max="2" width="13.75390625" style="0" customWidth="1"/>
  </cols>
  <sheetData>
    <row r="1" spans="2:12" ht="22.5">
      <c r="B1" s="125" t="s">
        <v>1725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3" spans="11:13" ht="14.25">
      <c r="K3" s="129" t="s">
        <v>33</v>
      </c>
      <c r="L3" s="129"/>
      <c r="M3" s="135"/>
    </row>
    <row r="4" spans="1:12" ht="22.5" customHeight="1">
      <c r="A4" s="130" t="s">
        <v>1726</v>
      </c>
      <c r="B4" s="130" t="s">
        <v>1727</v>
      </c>
      <c r="C4" s="136" t="s">
        <v>772</v>
      </c>
      <c r="D4" s="136" t="s">
        <v>1728</v>
      </c>
      <c r="E4" s="136" t="s">
        <v>1729</v>
      </c>
      <c r="F4" s="136" t="s">
        <v>1728</v>
      </c>
      <c r="G4" s="137"/>
      <c r="H4" s="137"/>
      <c r="I4" s="137"/>
      <c r="J4" s="137"/>
      <c r="K4" s="137"/>
      <c r="L4" s="137"/>
    </row>
    <row r="5" spans="1:12" ht="22.5" customHeight="1">
      <c r="A5" s="138" t="s">
        <v>772</v>
      </c>
      <c r="B5" s="139"/>
      <c r="C5" s="136"/>
      <c r="D5" s="136"/>
      <c r="E5" s="137"/>
      <c r="F5" s="137"/>
      <c r="G5" s="137"/>
      <c r="H5" s="137"/>
      <c r="I5" s="137"/>
      <c r="J5" s="137"/>
      <c r="K5" s="137"/>
      <c r="L5" s="137"/>
    </row>
    <row r="6" spans="1:12" ht="22.5" customHeight="1">
      <c r="A6" s="140" t="s">
        <v>1730</v>
      </c>
      <c r="B6" s="136"/>
      <c r="C6" s="136"/>
      <c r="D6" s="136"/>
      <c r="E6" s="137"/>
      <c r="F6" s="137"/>
      <c r="G6" s="137"/>
      <c r="H6" s="137"/>
      <c r="I6" s="137"/>
      <c r="J6" s="137"/>
      <c r="K6" s="137"/>
      <c r="L6" s="137"/>
    </row>
    <row r="7" spans="1:12" ht="22.5" customHeight="1">
      <c r="A7" s="137" t="s">
        <v>1729</v>
      </c>
      <c r="B7" s="137" t="s">
        <v>1729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22.5" customHeight="1">
      <c r="A8" s="137" t="s">
        <v>1729</v>
      </c>
      <c r="B8" s="137" t="s">
        <v>1729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22.5" customHeight="1">
      <c r="A9" s="140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22.5" customHeight="1">
      <c r="A10" s="140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22.5" customHeight="1">
      <c r="A11" s="140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22.5" customHeight="1">
      <c r="A12" s="140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22.5" customHeight="1">
      <c r="A13" s="133" t="s">
        <v>1731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</sheetData>
  <sheetProtection/>
  <mergeCells count="4">
    <mergeCell ref="B1:L1"/>
    <mergeCell ref="K3:L3"/>
    <mergeCell ref="A5:B5"/>
    <mergeCell ref="A13:L13"/>
  </mergeCells>
  <printOptions/>
  <pageMargins left="0.75" right="0.75" top="1" bottom="1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L15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1" width="25.75390625" style="0" customWidth="1"/>
    <col min="2" max="2" width="21.25390625" style="0" customWidth="1"/>
    <col min="3" max="3" width="31.00390625" style="0" customWidth="1"/>
  </cols>
  <sheetData>
    <row r="1" spans="1:11" ht="22.5">
      <c r="A1" s="125" t="s">
        <v>1732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</row>
    <row r="2" spans="1:11" ht="22.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2.5">
      <c r="A3" s="127" t="s">
        <v>1733</v>
      </c>
      <c r="B3" s="127"/>
      <c r="C3" s="127"/>
      <c r="D3" s="128"/>
      <c r="E3" s="128"/>
      <c r="F3" s="126"/>
      <c r="G3" s="126"/>
      <c r="H3" s="126"/>
      <c r="I3" s="126"/>
      <c r="J3" s="126"/>
      <c r="K3" s="126"/>
    </row>
    <row r="5" spans="2:12" ht="14.25">
      <c r="B5" s="129" t="s">
        <v>33</v>
      </c>
      <c r="C5" s="129"/>
      <c r="L5" s="135"/>
    </row>
    <row r="6" spans="1:3" ht="22.5" customHeight="1">
      <c r="A6" s="130" t="s">
        <v>1734</v>
      </c>
      <c r="B6" s="130" t="s">
        <v>752</v>
      </c>
      <c r="C6" s="131" t="s">
        <v>6</v>
      </c>
    </row>
    <row r="7" spans="1:3" ht="22.5" customHeight="1">
      <c r="A7" s="130" t="s">
        <v>772</v>
      </c>
      <c r="B7" s="130"/>
      <c r="C7" s="131"/>
    </row>
    <row r="8" spans="1:3" ht="22.5" customHeight="1">
      <c r="A8" s="130" t="s">
        <v>1729</v>
      </c>
      <c r="B8" s="130"/>
      <c r="C8" s="131"/>
    </row>
    <row r="9" spans="1:3" ht="22.5" customHeight="1">
      <c r="A9" s="132" t="s">
        <v>1729</v>
      </c>
      <c r="B9" s="132"/>
      <c r="C9" s="131"/>
    </row>
    <row r="10" spans="1:3" ht="22.5" customHeight="1">
      <c r="A10" s="132"/>
      <c r="B10" s="132"/>
      <c r="C10" s="131"/>
    </row>
    <row r="11" spans="1:3" ht="22.5" customHeight="1">
      <c r="A11" s="132"/>
      <c r="B11" s="132"/>
      <c r="C11" s="131"/>
    </row>
    <row r="12" spans="1:3" ht="22.5" customHeight="1">
      <c r="A12" s="132"/>
      <c r="B12" s="132"/>
      <c r="C12" s="131"/>
    </row>
    <row r="13" spans="1:3" ht="22.5" customHeight="1">
      <c r="A13" s="132"/>
      <c r="B13" s="132"/>
      <c r="C13" s="131"/>
    </row>
    <row r="14" spans="1:3" ht="22.5" customHeight="1">
      <c r="A14" s="132"/>
      <c r="B14" s="132"/>
      <c r="C14" s="131"/>
    </row>
    <row r="15" spans="1:6" ht="22.5" customHeight="1">
      <c r="A15" s="133" t="s">
        <v>1731</v>
      </c>
      <c r="B15" s="134"/>
      <c r="C15" s="134"/>
      <c r="D15" s="134"/>
      <c r="E15" s="134"/>
      <c r="F15" s="134"/>
    </row>
  </sheetData>
  <sheetProtection/>
  <mergeCells count="4">
    <mergeCell ref="A1:C1"/>
    <mergeCell ref="A3:C3"/>
    <mergeCell ref="B5:C5"/>
    <mergeCell ref="A15:F15"/>
  </mergeCells>
  <printOptions/>
  <pageMargins left="2.05" right="0.75" top="1" bottom="1" header="0.51" footer="0.51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D29"/>
  <sheetViews>
    <sheetView workbookViewId="0" topLeftCell="A1">
      <pane xSplit="1" ySplit="3" topLeftCell="B4" activePane="bottomRight" state="frozen"/>
      <selection pane="bottomRight" activeCell="H20" sqref="H20"/>
    </sheetView>
  </sheetViews>
  <sheetFormatPr defaultColWidth="9.00390625" defaultRowHeight="16.5" customHeight="1"/>
  <cols>
    <col min="1" max="1" width="31.875" style="2" customWidth="1"/>
    <col min="2" max="2" width="12.875" style="2" customWidth="1"/>
    <col min="3" max="3" width="14.75390625" style="2" customWidth="1"/>
    <col min="4" max="4" width="15.50390625" style="2" customWidth="1"/>
    <col min="5" max="5" width="16.25390625" style="2" customWidth="1"/>
    <col min="6" max="16384" width="9.00390625" style="2" customWidth="1"/>
  </cols>
  <sheetData>
    <row r="1" spans="1:4" ht="19.5" customHeight="1">
      <c r="A1" s="35" t="s">
        <v>1735</v>
      </c>
      <c r="B1" s="35"/>
      <c r="C1" s="35"/>
      <c r="D1" s="35"/>
    </row>
    <row r="2" spans="1:4" ht="26.25" customHeight="1">
      <c r="A2" s="4"/>
      <c r="B2" s="4"/>
      <c r="C2" s="4"/>
      <c r="D2" s="109" t="s">
        <v>33</v>
      </c>
    </row>
    <row r="3" spans="1:4" s="1" customFormat="1" ht="28.5" customHeight="1">
      <c r="A3" s="5" t="s">
        <v>524</v>
      </c>
      <c r="B3" s="5" t="s">
        <v>752</v>
      </c>
      <c r="C3" s="5" t="s">
        <v>6</v>
      </c>
      <c r="D3" s="5" t="s">
        <v>7</v>
      </c>
    </row>
    <row r="4" spans="1:4" s="1" customFormat="1" ht="28.5" customHeight="1">
      <c r="A4" s="110" t="s">
        <v>1736</v>
      </c>
      <c r="B4" s="111">
        <v>16000</v>
      </c>
      <c r="C4" s="112">
        <v>11787</v>
      </c>
      <c r="D4" s="113">
        <f aca="true" t="shared" si="0" ref="D4:D10">B4/C4*100-100</f>
        <v>35.7427674556715</v>
      </c>
    </row>
    <row r="5" spans="1:4" s="1" customFormat="1" ht="28.5" customHeight="1">
      <c r="A5" s="110" t="s">
        <v>1737</v>
      </c>
      <c r="B5" s="111">
        <v>600</v>
      </c>
      <c r="C5" s="112">
        <v>493</v>
      </c>
      <c r="D5" s="113">
        <f t="shared" si="0"/>
        <v>21.703853955375266</v>
      </c>
    </row>
    <row r="6" spans="1:4" s="1" customFormat="1" ht="28.5" customHeight="1">
      <c r="A6" s="114" t="s">
        <v>1738</v>
      </c>
      <c r="B6" s="115">
        <v>493400</v>
      </c>
      <c r="C6" s="112">
        <v>357468</v>
      </c>
      <c r="D6" s="113">
        <f t="shared" si="0"/>
        <v>38.02634081931808</v>
      </c>
    </row>
    <row r="7" spans="1:4" s="1" customFormat="1" ht="28.5" customHeight="1">
      <c r="A7" s="110" t="s">
        <v>528</v>
      </c>
      <c r="B7" s="111">
        <v>1300</v>
      </c>
      <c r="C7" s="112">
        <v>1274</v>
      </c>
      <c r="D7" s="113">
        <f t="shared" si="0"/>
        <v>2.040816326530617</v>
      </c>
    </row>
    <row r="8" spans="1:4" s="1" customFormat="1" ht="28.5" customHeight="1">
      <c r="A8" s="110" t="s">
        <v>529</v>
      </c>
      <c r="B8" s="111">
        <v>5000</v>
      </c>
      <c r="C8" s="112">
        <v>4892</v>
      </c>
      <c r="D8" s="113">
        <f t="shared" si="0"/>
        <v>2.20768601798855</v>
      </c>
    </row>
    <row r="9" spans="1:4" s="1" customFormat="1" ht="28.5" customHeight="1">
      <c r="A9" s="110" t="s">
        <v>530</v>
      </c>
      <c r="B9" s="111">
        <v>2750</v>
      </c>
      <c r="C9" s="112">
        <v>2761</v>
      </c>
      <c r="D9" s="113">
        <f t="shared" si="0"/>
        <v>-0.3984063745019881</v>
      </c>
    </row>
    <row r="10" spans="1:4" s="1" customFormat="1" ht="28.5" customHeight="1">
      <c r="A10" s="114" t="s">
        <v>531</v>
      </c>
      <c r="B10" s="115">
        <v>6000</v>
      </c>
      <c r="C10" s="112">
        <v>7035</v>
      </c>
      <c r="D10" s="113">
        <f t="shared" si="0"/>
        <v>-14.712153518123671</v>
      </c>
    </row>
    <row r="11" spans="1:4" s="1" customFormat="1" ht="28.5" customHeight="1">
      <c r="A11" s="114"/>
      <c r="B11" s="115"/>
      <c r="C11" s="112"/>
      <c r="D11" s="113"/>
    </row>
    <row r="12" spans="1:4" s="1" customFormat="1" ht="28.5" customHeight="1">
      <c r="A12" s="110"/>
      <c r="B12" s="111"/>
      <c r="C12" s="112"/>
      <c r="D12" s="113"/>
    </row>
    <row r="13" spans="1:4" s="1" customFormat="1" ht="28.5" customHeight="1">
      <c r="A13" s="110"/>
      <c r="B13" s="111"/>
      <c r="C13" s="112"/>
      <c r="D13" s="113"/>
    </row>
    <row r="14" spans="1:4" s="1" customFormat="1" ht="28.5" customHeight="1">
      <c r="A14" s="114"/>
      <c r="B14" s="115"/>
      <c r="C14" s="112"/>
      <c r="D14" s="113"/>
    </row>
    <row r="15" spans="1:4" s="1" customFormat="1" ht="28.5" customHeight="1">
      <c r="A15" s="114"/>
      <c r="B15" s="116"/>
      <c r="C15" s="117"/>
      <c r="D15" s="113"/>
    </row>
    <row r="16" spans="1:4" s="1" customFormat="1" ht="28.5" customHeight="1">
      <c r="A16" s="114"/>
      <c r="B16" s="116"/>
      <c r="C16" s="117"/>
      <c r="D16" s="113"/>
    </row>
    <row r="17" spans="1:4" s="1" customFormat="1" ht="28.5" customHeight="1">
      <c r="A17" s="114"/>
      <c r="B17" s="116"/>
      <c r="C17" s="117"/>
      <c r="D17" s="113"/>
    </row>
    <row r="18" spans="1:4" s="1" customFormat="1" ht="28.5" customHeight="1">
      <c r="A18" s="114"/>
      <c r="B18" s="116"/>
      <c r="C18" s="117"/>
      <c r="D18" s="113"/>
    </row>
    <row r="19" spans="1:4" s="1" customFormat="1" ht="28.5" customHeight="1">
      <c r="A19" s="114"/>
      <c r="B19" s="116"/>
      <c r="C19" s="117"/>
      <c r="D19" s="113"/>
    </row>
    <row r="20" spans="1:4" s="1" customFormat="1" ht="28.5" customHeight="1">
      <c r="A20" s="114"/>
      <c r="B20" s="116"/>
      <c r="C20" s="117"/>
      <c r="D20" s="113"/>
    </row>
    <row r="21" spans="1:4" s="1" customFormat="1" ht="28.5" customHeight="1">
      <c r="A21" s="118"/>
      <c r="B21" s="119"/>
      <c r="C21" s="120"/>
      <c r="D21" s="113"/>
    </row>
    <row r="22" spans="1:4" s="1" customFormat="1" ht="28.5" customHeight="1">
      <c r="A22" s="118"/>
      <c r="B22" s="119"/>
      <c r="C22" s="120"/>
      <c r="D22" s="113"/>
    </row>
    <row r="23" spans="1:4" s="1" customFormat="1" ht="28.5" customHeight="1">
      <c r="A23" s="121" t="s">
        <v>31</v>
      </c>
      <c r="B23" s="119">
        <f>SUM(B4:B22)</f>
        <v>525050</v>
      </c>
      <c r="C23" s="119">
        <f>SUM(C4:C22)</f>
        <v>385710</v>
      </c>
      <c r="D23" s="113">
        <f>B23/C23*100-100</f>
        <v>36.12558658059163</v>
      </c>
    </row>
    <row r="24" spans="1:4" ht="16.5" customHeight="1">
      <c r="A24" s="122"/>
      <c r="B24" s="123"/>
      <c r="C24" s="123"/>
      <c r="D24" s="123"/>
    </row>
    <row r="25" spans="1:4" ht="18.75" customHeight="1">
      <c r="A25" s="124"/>
      <c r="B25" s="124"/>
      <c r="C25" s="124"/>
      <c r="D25" s="124"/>
    </row>
    <row r="26" ht="15.75" customHeight="1">
      <c r="A26" s="122" t="s">
        <v>761</v>
      </c>
    </row>
    <row r="27" spans="3:4" ht="16.5" customHeight="1">
      <c r="C27" s="11"/>
      <c r="D27" s="11"/>
    </row>
    <row r="28" spans="3:4" ht="16.5" customHeight="1">
      <c r="C28" s="11"/>
      <c r="D28" s="11"/>
    </row>
    <row r="29" spans="3:4" ht="16.5" customHeight="1">
      <c r="C29" s="11"/>
      <c r="D29" s="11"/>
    </row>
  </sheetData>
  <sheetProtection/>
  <mergeCells count="2">
    <mergeCell ref="A1:D1"/>
    <mergeCell ref="A25:D25"/>
  </mergeCells>
  <printOptions/>
  <pageMargins left="1.06" right="0.63" top="0.79" bottom="0.59" header="0.59" footer="0.5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32"/>
  <sheetViews>
    <sheetView showZeros="0" workbookViewId="0" topLeftCell="B10">
      <selection activeCell="H20" sqref="H20"/>
    </sheetView>
  </sheetViews>
  <sheetFormatPr defaultColWidth="9.00390625" defaultRowHeight="28.5" customHeight="1"/>
  <cols>
    <col min="1" max="1" width="6.125" style="54" hidden="1" customWidth="1"/>
    <col min="2" max="2" width="30.375" style="54" customWidth="1"/>
    <col min="3" max="3" width="14.875" style="54" customWidth="1"/>
    <col min="4" max="4" width="12.625" style="82" customWidth="1"/>
    <col min="5" max="5" width="10.125" style="54" customWidth="1"/>
    <col min="6" max="6" width="7.125" style="54" customWidth="1"/>
    <col min="7" max="16384" width="9.00390625" style="54" customWidth="1"/>
  </cols>
  <sheetData>
    <row r="1" spans="2:5" ht="37.5" customHeight="1">
      <c r="B1" s="69" t="s">
        <v>1739</v>
      </c>
      <c r="C1" s="69"/>
      <c r="D1" s="69"/>
      <c r="E1" s="69"/>
    </row>
    <row r="2" spans="5:6" ht="28.5" customHeight="1">
      <c r="E2" s="92" t="s">
        <v>58</v>
      </c>
      <c r="F2" s="93"/>
    </row>
    <row r="3" spans="2:5" s="67" customFormat="1" ht="24.75" customHeight="1">
      <c r="B3" s="94" t="s">
        <v>1727</v>
      </c>
      <c r="C3" s="94" t="s">
        <v>752</v>
      </c>
      <c r="D3" s="94" t="s">
        <v>6</v>
      </c>
      <c r="E3" s="95" t="s">
        <v>7</v>
      </c>
    </row>
    <row r="4" spans="1:5" s="91" customFormat="1" ht="21" customHeight="1">
      <c r="A4" s="96">
        <v>207</v>
      </c>
      <c r="B4" s="97" t="s">
        <v>1740</v>
      </c>
      <c r="C4" s="98">
        <v>15</v>
      </c>
      <c r="D4" s="98">
        <v>17</v>
      </c>
      <c r="E4" s="99">
        <f>(C4-D4)/D4*100</f>
        <v>-11.76470588235294</v>
      </c>
    </row>
    <row r="5" spans="1:5" s="91" customFormat="1" ht="21" customHeight="1">
      <c r="A5" s="96">
        <v>208</v>
      </c>
      <c r="B5" s="97" t="s">
        <v>536</v>
      </c>
      <c r="C5" s="98">
        <v>788.76</v>
      </c>
      <c r="D5" s="98">
        <v>620</v>
      </c>
      <c r="E5" s="99">
        <f aca="true" t="shared" si="0" ref="E5:E10">(C5-D5)/D5*100</f>
        <v>27.219354838709677</v>
      </c>
    </row>
    <row r="6" spans="1:5" s="91" customFormat="1" ht="21" customHeight="1">
      <c r="A6" s="96">
        <v>212</v>
      </c>
      <c r="B6" s="97" t="s">
        <v>537</v>
      </c>
      <c r="C6" s="98">
        <v>315833.19532199996</v>
      </c>
      <c r="D6" s="98">
        <v>216639</v>
      </c>
      <c r="E6" s="99">
        <f t="shared" si="0"/>
        <v>45.787783050143304</v>
      </c>
    </row>
    <row r="7" spans="1:5" s="91" customFormat="1" ht="21" customHeight="1">
      <c r="A7" s="96">
        <v>213</v>
      </c>
      <c r="B7" s="97" t="s">
        <v>538</v>
      </c>
      <c r="C7" s="98">
        <v>42</v>
      </c>
      <c r="D7" s="98">
        <v>63</v>
      </c>
      <c r="E7" s="99">
        <f t="shared" si="0"/>
        <v>-33.33333333333333</v>
      </c>
    </row>
    <row r="8" spans="1:5" s="91" customFormat="1" ht="21" customHeight="1">
      <c r="A8" s="96">
        <v>229</v>
      </c>
      <c r="B8" s="97" t="s">
        <v>1741</v>
      </c>
      <c r="C8" s="98">
        <v>8941.24</v>
      </c>
      <c r="D8" s="98">
        <v>15005</v>
      </c>
      <c r="E8" s="99">
        <f t="shared" si="0"/>
        <v>-40.411596134621796</v>
      </c>
    </row>
    <row r="9" spans="1:5" s="91" customFormat="1" ht="21" customHeight="1">
      <c r="A9" s="96">
        <v>232</v>
      </c>
      <c r="B9" s="97" t="s">
        <v>1742</v>
      </c>
      <c r="C9" s="98">
        <v>7000</v>
      </c>
      <c r="D9" s="98">
        <v>3864</v>
      </c>
      <c r="E9" s="99">
        <f t="shared" si="0"/>
        <v>81.15942028985508</v>
      </c>
    </row>
    <row r="10" spans="1:5" s="91" customFormat="1" ht="21" customHeight="1">
      <c r="A10" s="96">
        <v>233</v>
      </c>
      <c r="B10" s="97" t="s">
        <v>1743</v>
      </c>
      <c r="C10" s="98">
        <v>200</v>
      </c>
      <c r="D10" s="98">
        <v>41</v>
      </c>
      <c r="E10" s="99">
        <f t="shared" si="0"/>
        <v>387.8048780487805</v>
      </c>
    </row>
    <row r="11" spans="2:5" s="91" customFormat="1" ht="21" customHeight="1">
      <c r="B11" s="100"/>
      <c r="C11" s="100"/>
      <c r="D11" s="100"/>
      <c r="E11" s="101"/>
    </row>
    <row r="12" spans="2:5" s="91" customFormat="1" ht="21" customHeight="1">
      <c r="B12" s="102"/>
      <c r="C12" s="103"/>
      <c r="D12" s="104"/>
      <c r="E12" s="101"/>
    </row>
    <row r="13" spans="2:5" s="91" customFormat="1" ht="21" customHeight="1">
      <c r="B13" s="102"/>
      <c r="C13" s="103"/>
      <c r="D13" s="104"/>
      <c r="E13" s="101"/>
    </row>
    <row r="14" spans="2:5" s="91" customFormat="1" ht="21" customHeight="1">
      <c r="B14" s="102"/>
      <c r="C14" s="103"/>
      <c r="D14" s="104"/>
      <c r="E14" s="101"/>
    </row>
    <row r="15" spans="2:5" s="91" customFormat="1" ht="21" customHeight="1">
      <c r="B15" s="102"/>
      <c r="C15" s="103"/>
      <c r="D15" s="104"/>
      <c r="E15" s="101"/>
    </row>
    <row r="16" spans="2:5" s="91" customFormat="1" ht="21" customHeight="1">
      <c r="B16" s="102"/>
      <c r="C16" s="103"/>
      <c r="D16" s="104"/>
      <c r="E16" s="101"/>
    </row>
    <row r="17" spans="2:5" s="91" customFormat="1" ht="21" customHeight="1">
      <c r="B17" s="102"/>
      <c r="C17" s="103"/>
      <c r="D17" s="104"/>
      <c r="E17" s="101"/>
    </row>
    <row r="18" spans="2:5" s="91" customFormat="1" ht="21" customHeight="1">
      <c r="B18" s="102"/>
      <c r="C18" s="103"/>
      <c r="D18" s="104"/>
      <c r="E18" s="101"/>
    </row>
    <row r="19" spans="2:5" s="91" customFormat="1" ht="21" customHeight="1">
      <c r="B19" s="102"/>
      <c r="C19" s="103"/>
      <c r="D19" s="104"/>
      <c r="E19" s="101"/>
    </row>
    <row r="20" spans="2:5" s="91" customFormat="1" ht="21" customHeight="1">
      <c r="B20" s="105"/>
      <c r="C20" s="103"/>
      <c r="D20" s="104"/>
      <c r="E20" s="101"/>
    </row>
    <row r="21" spans="2:5" s="91" customFormat="1" ht="21" customHeight="1">
      <c r="B21" s="105"/>
      <c r="C21" s="103"/>
      <c r="D21" s="104"/>
      <c r="E21" s="101"/>
    </row>
    <row r="22" spans="2:5" s="91" customFormat="1" ht="21" customHeight="1">
      <c r="B22" s="105"/>
      <c r="C22" s="103"/>
      <c r="D22" s="104"/>
      <c r="E22" s="101"/>
    </row>
    <row r="23" spans="2:5" s="91" customFormat="1" ht="21" customHeight="1">
      <c r="B23" s="105"/>
      <c r="C23" s="103"/>
      <c r="D23" s="104"/>
      <c r="E23" s="101"/>
    </row>
    <row r="24" spans="2:5" s="91" customFormat="1" ht="21" customHeight="1">
      <c r="B24" s="105"/>
      <c r="C24" s="103"/>
      <c r="D24" s="104"/>
      <c r="E24" s="101"/>
    </row>
    <row r="25" spans="2:5" s="91" customFormat="1" ht="21" customHeight="1">
      <c r="B25" s="105"/>
      <c r="C25" s="103"/>
      <c r="D25" s="104"/>
      <c r="E25" s="101"/>
    </row>
    <row r="26" spans="2:5" s="91" customFormat="1" ht="21" customHeight="1">
      <c r="B26" s="105"/>
      <c r="C26" s="103"/>
      <c r="D26" s="104"/>
      <c r="E26" s="101"/>
    </row>
    <row r="27" spans="2:5" s="91" customFormat="1" ht="21" customHeight="1">
      <c r="B27" s="105"/>
      <c r="C27" s="103"/>
      <c r="D27" s="104"/>
      <c r="E27" s="101"/>
    </row>
    <row r="28" spans="2:5" s="91" customFormat="1" ht="21" customHeight="1">
      <c r="B28" s="105"/>
      <c r="C28" s="103"/>
      <c r="D28" s="104"/>
      <c r="E28" s="101"/>
    </row>
    <row r="29" spans="2:5" s="91" customFormat="1" ht="21" customHeight="1">
      <c r="B29" s="105"/>
      <c r="C29" s="103"/>
      <c r="D29" s="104"/>
      <c r="E29" s="101"/>
    </row>
    <row r="30" spans="2:5" s="91" customFormat="1" ht="21" customHeight="1">
      <c r="B30" s="106" t="s">
        <v>532</v>
      </c>
      <c r="C30" s="103">
        <f>SUM(C4:C29)</f>
        <v>332820.19532199996</v>
      </c>
      <c r="D30" s="103">
        <f>SUM(D4:D29)</f>
        <v>236249</v>
      </c>
      <c r="E30" s="101">
        <f>(C30-D30)/D30*100</f>
        <v>40.876869456378635</v>
      </c>
    </row>
    <row r="31" spans="1:5" ht="28.5" customHeight="1">
      <c r="A31" s="91"/>
      <c r="B31" s="91"/>
      <c r="C31" s="91"/>
      <c r="D31" s="107"/>
      <c r="E31" s="91"/>
    </row>
    <row r="32" ht="28.5" customHeight="1">
      <c r="B32" s="108"/>
    </row>
  </sheetData>
  <sheetProtection/>
  <mergeCells count="1">
    <mergeCell ref="B1:E1"/>
  </mergeCells>
  <printOptions/>
  <pageMargins left="1.18" right="0.75" top="0.98" bottom="0.98" header="0.51" footer="0.5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E57"/>
  <sheetViews>
    <sheetView showZeros="0" workbookViewId="0" topLeftCell="A1">
      <selection activeCell="H20" sqref="H20"/>
    </sheetView>
  </sheetViews>
  <sheetFormatPr defaultColWidth="9.00390625" defaultRowHeight="14.25"/>
  <cols>
    <col min="1" max="1" width="8.50390625" style="68" customWidth="1"/>
    <col min="2" max="2" width="39.875" style="54" customWidth="1"/>
    <col min="3" max="3" width="10.625" style="54" customWidth="1"/>
    <col min="4" max="4" width="11.00390625" style="82" customWidth="1"/>
    <col min="5" max="5" width="10.375" style="54" customWidth="1"/>
    <col min="6" max="16384" width="9.00390625" style="54" customWidth="1"/>
  </cols>
  <sheetData>
    <row r="1" spans="1:5" ht="28.5" customHeight="1">
      <c r="A1" s="69" t="s">
        <v>1744</v>
      </c>
      <c r="B1" s="69"/>
      <c r="C1" s="69"/>
      <c r="D1" s="69"/>
      <c r="E1" s="69"/>
    </row>
    <row r="2" ht="20.25" customHeight="1">
      <c r="E2" s="70" t="s">
        <v>58</v>
      </c>
    </row>
    <row r="3" spans="1:5" s="67" customFormat="1" ht="19.5" customHeight="1">
      <c r="A3" s="71" t="s">
        <v>59</v>
      </c>
      <c r="B3" s="71" t="s">
        <v>1727</v>
      </c>
      <c r="C3" s="71" t="s">
        <v>752</v>
      </c>
      <c r="D3" s="71" t="s">
        <v>6</v>
      </c>
      <c r="E3" s="57" t="s">
        <v>7</v>
      </c>
    </row>
    <row r="4" spans="1:5" ht="19.5" customHeight="1">
      <c r="A4" s="72"/>
      <c r="B4" s="72" t="s">
        <v>545</v>
      </c>
      <c r="C4" s="75">
        <v>332819.8172</v>
      </c>
      <c r="D4" s="83">
        <v>236249</v>
      </c>
      <c r="E4" s="84">
        <f>_xlfn.IFERROR((C4-D4)/D4*100,0)</f>
        <v>40.87670940406097</v>
      </c>
    </row>
    <row r="5" spans="1:5" ht="19.5" customHeight="1">
      <c r="A5" s="74"/>
      <c r="B5" s="72"/>
      <c r="C5" s="75"/>
      <c r="D5" s="83"/>
      <c r="E5" s="84"/>
    </row>
    <row r="6" spans="1:5" ht="19.5" customHeight="1">
      <c r="A6" s="85">
        <v>207</v>
      </c>
      <c r="B6" s="86" t="s">
        <v>788</v>
      </c>
      <c r="C6" s="87">
        <v>15</v>
      </c>
      <c r="D6" s="87">
        <v>17</v>
      </c>
      <c r="E6" s="84">
        <f aca="true" t="shared" si="0" ref="E6:E57">_xlfn.IFERROR((C6-D6)/D6*100,0)</f>
        <v>-11.76470588235294</v>
      </c>
    </row>
    <row r="7" spans="1:5" ht="19.5" customHeight="1">
      <c r="A7" s="85">
        <v>20707</v>
      </c>
      <c r="B7" s="86" t="s">
        <v>1745</v>
      </c>
      <c r="C7" s="87">
        <v>0</v>
      </c>
      <c r="D7" s="87">
        <v>4</v>
      </c>
      <c r="E7" s="84">
        <f t="shared" si="0"/>
        <v>-100</v>
      </c>
    </row>
    <row r="8" spans="1:5" ht="19.5" customHeight="1">
      <c r="A8" s="88">
        <v>2070702</v>
      </c>
      <c r="B8" s="89" t="s">
        <v>547</v>
      </c>
      <c r="C8" s="90">
        <v>0</v>
      </c>
      <c r="D8" s="90">
        <v>4</v>
      </c>
      <c r="E8" s="84">
        <f t="shared" si="0"/>
        <v>-100</v>
      </c>
    </row>
    <row r="9" spans="1:5" ht="19.5" customHeight="1">
      <c r="A9" s="85">
        <v>20709</v>
      </c>
      <c r="B9" s="86" t="s">
        <v>576</v>
      </c>
      <c r="C9" s="87">
        <v>15</v>
      </c>
      <c r="D9" s="87">
        <v>13</v>
      </c>
      <c r="E9" s="84">
        <f t="shared" si="0"/>
        <v>15.384615384615385</v>
      </c>
    </row>
    <row r="10" spans="1:5" ht="19.5" customHeight="1">
      <c r="A10" s="88">
        <v>2070904</v>
      </c>
      <c r="B10" s="89" t="s">
        <v>577</v>
      </c>
      <c r="C10" s="90">
        <v>15</v>
      </c>
      <c r="D10" s="90">
        <v>13</v>
      </c>
      <c r="E10" s="84">
        <f t="shared" si="0"/>
        <v>15.384615384615385</v>
      </c>
    </row>
    <row r="11" spans="1:5" ht="19.5" customHeight="1">
      <c r="A11" s="85">
        <v>208</v>
      </c>
      <c r="B11" s="86" t="s">
        <v>236</v>
      </c>
      <c r="C11" s="87">
        <v>788.76</v>
      </c>
      <c r="D11" s="87">
        <v>620</v>
      </c>
      <c r="E11" s="84">
        <f t="shared" si="0"/>
        <v>27.219354838709677</v>
      </c>
    </row>
    <row r="12" spans="1:5" ht="19.5" customHeight="1">
      <c r="A12" s="85">
        <v>20822</v>
      </c>
      <c r="B12" s="86" t="s">
        <v>548</v>
      </c>
      <c r="C12" s="87">
        <v>143.76</v>
      </c>
      <c r="D12" s="87">
        <v>358</v>
      </c>
      <c r="E12" s="84">
        <f t="shared" si="0"/>
        <v>-59.84357541899442</v>
      </c>
    </row>
    <row r="13" spans="1:5" ht="19.5" customHeight="1">
      <c r="A13" s="88">
        <v>2082201</v>
      </c>
      <c r="B13" s="89" t="s">
        <v>549</v>
      </c>
      <c r="C13" s="90">
        <v>143.76</v>
      </c>
      <c r="D13" s="90">
        <v>144</v>
      </c>
      <c r="E13" s="84">
        <f t="shared" si="0"/>
        <v>-0.16666666666667299</v>
      </c>
    </row>
    <row r="14" spans="1:5" ht="19.5" customHeight="1">
      <c r="A14" s="88">
        <v>2082202</v>
      </c>
      <c r="B14" s="89" t="s">
        <v>550</v>
      </c>
      <c r="C14" s="90">
        <v>0</v>
      </c>
      <c r="D14" s="90">
        <v>214</v>
      </c>
      <c r="E14" s="84">
        <f t="shared" si="0"/>
        <v>-100</v>
      </c>
    </row>
    <row r="15" spans="1:5" ht="19.5" customHeight="1">
      <c r="A15" s="85">
        <v>20823</v>
      </c>
      <c r="B15" s="86" t="s">
        <v>552</v>
      </c>
      <c r="C15" s="87">
        <v>645</v>
      </c>
      <c r="D15" s="87">
        <v>262</v>
      </c>
      <c r="E15" s="84">
        <f t="shared" si="0"/>
        <v>146.18320610687024</v>
      </c>
    </row>
    <row r="16" spans="1:5" ht="19.5" customHeight="1">
      <c r="A16" s="88">
        <v>2082302</v>
      </c>
      <c r="B16" s="89" t="s">
        <v>550</v>
      </c>
      <c r="C16" s="90">
        <v>645</v>
      </c>
      <c r="D16" s="90">
        <v>262</v>
      </c>
      <c r="E16" s="84">
        <f t="shared" si="0"/>
        <v>146.18320610687024</v>
      </c>
    </row>
    <row r="17" spans="1:5" ht="19.5" customHeight="1">
      <c r="A17" s="85">
        <v>212</v>
      </c>
      <c r="B17" s="86" t="s">
        <v>363</v>
      </c>
      <c r="C17" s="87">
        <v>315833.19532199996</v>
      </c>
      <c r="D17" s="87">
        <v>216639</v>
      </c>
      <c r="E17" s="84">
        <f t="shared" si="0"/>
        <v>45.787783050143304</v>
      </c>
    </row>
    <row r="18" spans="1:5" ht="19.5" customHeight="1">
      <c r="A18" s="85">
        <v>21208</v>
      </c>
      <c r="B18" s="86" t="s">
        <v>553</v>
      </c>
      <c r="C18" s="87">
        <v>281228.21732199995</v>
      </c>
      <c r="D18" s="87">
        <v>209297</v>
      </c>
      <c r="E18" s="84">
        <f t="shared" si="0"/>
        <v>34.36801163991837</v>
      </c>
    </row>
    <row r="19" spans="1:5" ht="19.5" customHeight="1">
      <c r="A19" s="88">
        <v>2120801</v>
      </c>
      <c r="B19" s="89" t="s">
        <v>554</v>
      </c>
      <c r="C19" s="90">
        <v>10000</v>
      </c>
      <c r="D19" s="90">
        <v>66110</v>
      </c>
      <c r="E19" s="84">
        <f t="shared" si="0"/>
        <v>-84.87369535622447</v>
      </c>
    </row>
    <row r="20" spans="1:5" ht="19.5" customHeight="1">
      <c r="A20" s="88">
        <v>2120802</v>
      </c>
      <c r="B20" s="89" t="s">
        <v>555</v>
      </c>
      <c r="C20" s="90">
        <v>39032</v>
      </c>
      <c r="D20" s="90">
        <v>42675</v>
      </c>
      <c r="E20" s="84">
        <f t="shared" si="0"/>
        <v>-8.536613942589339</v>
      </c>
    </row>
    <row r="21" spans="1:5" ht="19.5" customHeight="1">
      <c r="A21" s="88">
        <v>2120804</v>
      </c>
      <c r="B21" s="89" t="s">
        <v>556</v>
      </c>
      <c r="C21" s="90">
        <v>200</v>
      </c>
      <c r="D21" s="90">
        <v>3011</v>
      </c>
      <c r="E21" s="84">
        <f t="shared" si="0"/>
        <v>-93.35768847558951</v>
      </c>
    </row>
    <row r="22" spans="1:5" ht="19.5" customHeight="1">
      <c r="A22" s="88">
        <v>2120805</v>
      </c>
      <c r="B22" s="89" t="s">
        <v>557</v>
      </c>
      <c r="C22" s="90">
        <v>43304.04</v>
      </c>
      <c r="D22" s="90">
        <v>13811</v>
      </c>
      <c r="E22" s="84">
        <f t="shared" si="0"/>
        <v>213.5474621678372</v>
      </c>
    </row>
    <row r="23" spans="1:5" ht="19.5" customHeight="1">
      <c r="A23" s="88">
        <v>2120806</v>
      </c>
      <c r="B23" s="89" t="s">
        <v>558</v>
      </c>
      <c r="C23" s="90">
        <v>0</v>
      </c>
      <c r="D23" s="90">
        <v>309</v>
      </c>
      <c r="E23" s="84">
        <f t="shared" si="0"/>
        <v>-100</v>
      </c>
    </row>
    <row r="24" spans="1:5" ht="19.5" customHeight="1">
      <c r="A24" s="88">
        <v>2120807</v>
      </c>
      <c r="B24" s="89" t="s">
        <v>559</v>
      </c>
      <c r="C24" s="90">
        <v>73</v>
      </c>
      <c r="D24" s="90">
        <v>5</v>
      </c>
      <c r="E24" s="84">
        <f t="shared" si="0"/>
        <v>1360</v>
      </c>
    </row>
    <row r="25" spans="1:5" ht="19.5" customHeight="1">
      <c r="A25" s="88">
        <v>2120811</v>
      </c>
      <c r="B25" s="89" t="s">
        <v>560</v>
      </c>
      <c r="C25" s="90">
        <v>30</v>
      </c>
      <c r="D25" s="90">
        <v>31</v>
      </c>
      <c r="E25" s="84">
        <f t="shared" si="0"/>
        <v>-3.225806451612903</v>
      </c>
    </row>
    <row r="26" spans="1:5" ht="19.5" customHeight="1">
      <c r="A26" s="88">
        <v>2120813</v>
      </c>
      <c r="B26" s="89" t="s">
        <v>482</v>
      </c>
      <c r="C26" s="90">
        <v>60</v>
      </c>
      <c r="D26" s="90">
        <v>0</v>
      </c>
      <c r="E26" s="84">
        <f t="shared" si="0"/>
        <v>0</v>
      </c>
    </row>
    <row r="27" spans="1:5" ht="19.5" customHeight="1">
      <c r="A27" s="88">
        <v>2120899</v>
      </c>
      <c r="B27" s="89" t="s">
        <v>561</v>
      </c>
      <c r="C27" s="90">
        <v>188529.177322</v>
      </c>
      <c r="D27" s="90">
        <v>83345</v>
      </c>
      <c r="E27" s="84">
        <f t="shared" si="0"/>
        <v>126.20334431819546</v>
      </c>
    </row>
    <row r="28" spans="1:5" ht="19.5" customHeight="1">
      <c r="A28" s="85">
        <v>21210</v>
      </c>
      <c r="B28" s="86" t="s">
        <v>564</v>
      </c>
      <c r="C28" s="87">
        <v>10000</v>
      </c>
      <c r="D28" s="87">
        <v>4105</v>
      </c>
      <c r="E28" s="84">
        <f t="shared" si="0"/>
        <v>143.605359317905</v>
      </c>
    </row>
    <row r="29" spans="1:5" s="68" customFormat="1" ht="19.5" customHeight="1">
      <c r="A29" s="88">
        <v>2121001</v>
      </c>
      <c r="B29" s="89" t="s">
        <v>554</v>
      </c>
      <c r="C29" s="90">
        <v>10000</v>
      </c>
      <c r="D29" s="90">
        <v>4100</v>
      </c>
      <c r="E29" s="84">
        <f t="shared" si="0"/>
        <v>143.90243902439025</v>
      </c>
    </row>
    <row r="30" spans="1:5" ht="19.5" customHeight="1">
      <c r="A30" s="88">
        <v>2121099</v>
      </c>
      <c r="B30" s="89" t="s">
        <v>565</v>
      </c>
      <c r="C30" s="90">
        <v>0</v>
      </c>
      <c r="D30" s="90">
        <v>5</v>
      </c>
      <c r="E30" s="84">
        <f t="shared" si="0"/>
        <v>-100</v>
      </c>
    </row>
    <row r="31" spans="1:5" ht="19.5" customHeight="1">
      <c r="A31" s="85">
        <v>21213</v>
      </c>
      <c r="B31" s="86" t="s">
        <v>567</v>
      </c>
      <c r="C31" s="87">
        <v>2712.978</v>
      </c>
      <c r="D31" s="87">
        <v>1410</v>
      </c>
      <c r="E31" s="84">
        <f t="shared" si="0"/>
        <v>92.40978723404257</v>
      </c>
    </row>
    <row r="32" spans="1:5" ht="19.5" customHeight="1">
      <c r="A32" s="88">
        <v>2121302</v>
      </c>
      <c r="B32" s="89" t="s">
        <v>568</v>
      </c>
      <c r="C32" s="90">
        <v>1336</v>
      </c>
      <c r="D32" s="90">
        <v>601</v>
      </c>
      <c r="E32" s="84">
        <f t="shared" si="0"/>
        <v>122.29617304492513</v>
      </c>
    </row>
    <row r="33" spans="1:5" ht="19.5" customHeight="1">
      <c r="A33" s="88">
        <v>2121399</v>
      </c>
      <c r="B33" s="89" t="s">
        <v>569</v>
      </c>
      <c r="C33" s="90">
        <v>1376.978</v>
      </c>
      <c r="D33" s="90">
        <v>809</v>
      </c>
      <c r="E33" s="84">
        <f t="shared" si="0"/>
        <v>70.20741656365884</v>
      </c>
    </row>
    <row r="34" spans="1:5" ht="19.5" customHeight="1">
      <c r="A34" s="85">
        <v>21214</v>
      </c>
      <c r="B34" s="86" t="s">
        <v>570</v>
      </c>
      <c r="C34" s="87">
        <v>1892</v>
      </c>
      <c r="D34" s="87">
        <v>1827</v>
      </c>
      <c r="E34" s="84">
        <f t="shared" si="0"/>
        <v>3.5577449370552823</v>
      </c>
    </row>
    <row r="35" spans="1:5" ht="19.5" customHeight="1">
      <c r="A35" s="88">
        <v>2121499</v>
      </c>
      <c r="B35" s="89" t="s">
        <v>571</v>
      </c>
      <c r="C35" s="90">
        <v>1892</v>
      </c>
      <c r="D35" s="90">
        <v>1827</v>
      </c>
      <c r="E35" s="84">
        <f t="shared" si="0"/>
        <v>3.5577449370552823</v>
      </c>
    </row>
    <row r="36" spans="1:5" ht="19.5" customHeight="1">
      <c r="A36" s="85">
        <v>21216</v>
      </c>
      <c r="B36" s="86" t="s">
        <v>1746</v>
      </c>
      <c r="C36" s="87">
        <v>20000</v>
      </c>
      <c r="D36" s="87">
        <v>0</v>
      </c>
      <c r="E36" s="84">
        <f t="shared" si="0"/>
        <v>0</v>
      </c>
    </row>
    <row r="37" spans="1:5" ht="19.5" customHeight="1">
      <c r="A37" s="88">
        <v>2121699</v>
      </c>
      <c r="B37" s="89" t="s">
        <v>1747</v>
      </c>
      <c r="C37" s="90">
        <v>20000</v>
      </c>
      <c r="D37" s="90">
        <v>0</v>
      </c>
      <c r="E37" s="84">
        <f t="shared" si="0"/>
        <v>0</v>
      </c>
    </row>
    <row r="38" spans="1:5" ht="19.5" customHeight="1">
      <c r="A38" s="85">
        <v>213</v>
      </c>
      <c r="B38" s="86" t="s">
        <v>373</v>
      </c>
      <c r="C38" s="87">
        <v>42</v>
      </c>
      <c r="D38" s="87">
        <v>63</v>
      </c>
      <c r="E38" s="84">
        <f t="shared" si="0"/>
        <v>-33.33333333333333</v>
      </c>
    </row>
    <row r="39" spans="1:5" ht="19.5" customHeight="1">
      <c r="A39" s="85">
        <v>21366</v>
      </c>
      <c r="B39" s="86" t="s">
        <v>572</v>
      </c>
      <c r="C39" s="87">
        <v>42</v>
      </c>
      <c r="D39" s="87">
        <v>63</v>
      </c>
      <c r="E39" s="84">
        <f t="shared" si="0"/>
        <v>-33.33333333333333</v>
      </c>
    </row>
    <row r="40" spans="1:5" ht="19.5" customHeight="1">
      <c r="A40" s="88">
        <v>2136601</v>
      </c>
      <c r="B40" s="89" t="s">
        <v>550</v>
      </c>
      <c r="C40" s="90">
        <v>34</v>
      </c>
      <c r="D40" s="90">
        <v>30</v>
      </c>
      <c r="E40" s="84">
        <f t="shared" si="0"/>
        <v>13.333333333333334</v>
      </c>
    </row>
    <row r="41" spans="1:5" ht="19.5" customHeight="1">
      <c r="A41" s="88">
        <v>2136603</v>
      </c>
      <c r="B41" s="89" t="s">
        <v>573</v>
      </c>
      <c r="C41" s="90">
        <v>0</v>
      </c>
      <c r="D41" s="90">
        <v>33</v>
      </c>
      <c r="E41" s="84">
        <f t="shared" si="0"/>
        <v>-100</v>
      </c>
    </row>
    <row r="42" spans="1:5" ht="19.5" customHeight="1">
      <c r="A42" s="88">
        <v>2136699</v>
      </c>
      <c r="B42" s="89" t="s">
        <v>1748</v>
      </c>
      <c r="C42" s="90">
        <v>8</v>
      </c>
      <c r="D42" s="90">
        <v>0</v>
      </c>
      <c r="E42" s="84">
        <f t="shared" si="0"/>
        <v>0</v>
      </c>
    </row>
    <row r="43" spans="1:5" ht="19.5" customHeight="1">
      <c r="A43" s="85">
        <v>229</v>
      </c>
      <c r="B43" s="86" t="s">
        <v>460</v>
      </c>
      <c r="C43" s="87">
        <v>8941.24</v>
      </c>
      <c r="D43" s="87">
        <v>15005</v>
      </c>
      <c r="E43" s="84">
        <f t="shared" si="0"/>
        <v>-40.411596134621796</v>
      </c>
    </row>
    <row r="44" spans="1:5" ht="19.5" customHeight="1">
      <c r="A44" s="85">
        <v>22904</v>
      </c>
      <c r="B44" s="86" t="s">
        <v>578</v>
      </c>
      <c r="C44" s="87">
        <v>6464.78</v>
      </c>
      <c r="D44" s="87">
        <v>11459</v>
      </c>
      <c r="E44" s="84">
        <f t="shared" si="0"/>
        <v>-43.58338423946243</v>
      </c>
    </row>
    <row r="45" spans="1:5" ht="19.5" customHeight="1">
      <c r="A45" s="88">
        <v>2290401</v>
      </c>
      <c r="B45" s="89" t="s">
        <v>1749</v>
      </c>
      <c r="C45" s="90">
        <v>6464.78</v>
      </c>
      <c r="D45" s="90">
        <v>11459</v>
      </c>
      <c r="E45" s="84">
        <f t="shared" si="0"/>
        <v>-43.58338423946243</v>
      </c>
    </row>
    <row r="46" spans="1:5" ht="19.5" customHeight="1">
      <c r="A46" s="85">
        <v>22960</v>
      </c>
      <c r="B46" s="86" t="s">
        <v>1750</v>
      </c>
      <c r="C46" s="87">
        <v>2476.46</v>
      </c>
      <c r="D46" s="87">
        <v>3546</v>
      </c>
      <c r="E46" s="84">
        <f t="shared" si="0"/>
        <v>-30.161872532430905</v>
      </c>
    </row>
    <row r="47" spans="1:5" ht="19.5" customHeight="1">
      <c r="A47" s="88">
        <v>2296002</v>
      </c>
      <c r="B47" s="89" t="s">
        <v>582</v>
      </c>
      <c r="C47" s="90">
        <v>1656</v>
      </c>
      <c r="D47" s="90">
        <v>2571</v>
      </c>
      <c r="E47" s="84">
        <f t="shared" si="0"/>
        <v>-35.58926487747958</v>
      </c>
    </row>
    <row r="48" spans="1:5" ht="19.5" customHeight="1">
      <c r="A48" s="88">
        <v>2296003</v>
      </c>
      <c r="B48" s="89" t="s">
        <v>583</v>
      </c>
      <c r="C48" s="90">
        <v>666.46</v>
      </c>
      <c r="D48" s="90">
        <v>821</v>
      </c>
      <c r="E48" s="84">
        <f t="shared" si="0"/>
        <v>-18.823386114494514</v>
      </c>
    </row>
    <row r="49" spans="1:5" ht="19.5" customHeight="1">
      <c r="A49" s="88">
        <v>2296004</v>
      </c>
      <c r="B49" s="89" t="s">
        <v>584</v>
      </c>
      <c r="C49" s="90">
        <v>0</v>
      </c>
      <c r="D49" s="90">
        <v>46</v>
      </c>
      <c r="E49" s="84">
        <f t="shared" si="0"/>
        <v>-100</v>
      </c>
    </row>
    <row r="50" spans="1:5" ht="19.5" customHeight="1">
      <c r="A50" s="88">
        <v>2296006</v>
      </c>
      <c r="B50" s="89" t="s">
        <v>585</v>
      </c>
      <c r="C50" s="90">
        <v>154</v>
      </c>
      <c r="D50" s="90">
        <v>108</v>
      </c>
      <c r="E50" s="84">
        <f t="shared" si="0"/>
        <v>42.592592592592595</v>
      </c>
    </row>
    <row r="51" spans="1:5" ht="20.25" customHeight="1">
      <c r="A51" s="85">
        <v>232</v>
      </c>
      <c r="B51" s="86" t="s">
        <v>495</v>
      </c>
      <c r="C51" s="87">
        <v>7000</v>
      </c>
      <c r="D51" s="87">
        <v>3864</v>
      </c>
      <c r="E51" s="84">
        <f t="shared" si="0"/>
        <v>81.15942028985508</v>
      </c>
    </row>
    <row r="52" spans="1:5" ht="20.25" customHeight="1">
      <c r="A52" s="85">
        <v>23204</v>
      </c>
      <c r="B52" s="86" t="s">
        <v>586</v>
      </c>
      <c r="C52" s="87">
        <v>7000</v>
      </c>
      <c r="D52" s="87">
        <v>3864</v>
      </c>
      <c r="E52" s="84">
        <f t="shared" si="0"/>
        <v>81.15942028985508</v>
      </c>
    </row>
    <row r="53" spans="1:5" ht="20.25" customHeight="1">
      <c r="A53" s="88">
        <v>2320411</v>
      </c>
      <c r="B53" s="89" t="s">
        <v>587</v>
      </c>
      <c r="C53" s="90">
        <v>7000</v>
      </c>
      <c r="D53" s="90">
        <v>3864</v>
      </c>
      <c r="E53" s="84">
        <f t="shared" si="0"/>
        <v>81.15942028985508</v>
      </c>
    </row>
    <row r="54" spans="1:5" ht="20.25" customHeight="1">
      <c r="A54" s="85">
        <v>233</v>
      </c>
      <c r="B54" s="86" t="s">
        <v>498</v>
      </c>
      <c r="C54" s="87">
        <v>200</v>
      </c>
      <c r="D54" s="87">
        <v>41</v>
      </c>
      <c r="E54" s="84">
        <f t="shared" si="0"/>
        <v>387.8048780487805</v>
      </c>
    </row>
    <row r="55" spans="1:5" ht="20.25" customHeight="1">
      <c r="A55" s="85">
        <v>23304</v>
      </c>
      <c r="B55" s="86" t="s">
        <v>588</v>
      </c>
      <c r="C55" s="87">
        <v>200</v>
      </c>
      <c r="D55" s="87">
        <v>41</v>
      </c>
      <c r="E55" s="84">
        <f t="shared" si="0"/>
        <v>387.8048780487805</v>
      </c>
    </row>
    <row r="56" spans="1:5" ht="20.25" customHeight="1">
      <c r="A56" s="88">
        <v>2330411</v>
      </c>
      <c r="B56" s="89" t="s">
        <v>589</v>
      </c>
      <c r="C56" s="90">
        <v>200</v>
      </c>
      <c r="D56" s="90">
        <v>19</v>
      </c>
      <c r="E56" s="84">
        <f t="shared" si="0"/>
        <v>952.6315789473686</v>
      </c>
    </row>
    <row r="57" spans="1:5" ht="20.25" customHeight="1">
      <c r="A57" s="88">
        <v>2330431</v>
      </c>
      <c r="B57" s="89" t="s">
        <v>590</v>
      </c>
      <c r="C57" s="90">
        <v>0</v>
      </c>
      <c r="D57" s="90">
        <v>22</v>
      </c>
      <c r="E57" s="84">
        <f t="shared" si="0"/>
        <v>-100</v>
      </c>
    </row>
    <row r="58" ht="20.25" customHeight="1"/>
    <row r="59" ht="20.25" customHeight="1"/>
    <row r="60" ht="20.25" customHeight="1"/>
    <row r="61" ht="20.2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C52"/>
  <sheetViews>
    <sheetView zoomScaleSheetLayoutView="100" workbookViewId="0" topLeftCell="A1">
      <selection activeCell="H20" sqref="H20"/>
    </sheetView>
  </sheetViews>
  <sheetFormatPr defaultColWidth="9.00390625" defaultRowHeight="14.25"/>
  <cols>
    <col min="1" max="1" width="11.00390625" style="68" customWidth="1"/>
    <col min="2" max="2" width="48.375" style="54" customWidth="1"/>
    <col min="3" max="3" width="20.00390625" style="54" customWidth="1"/>
    <col min="4" max="254" width="9.00390625" style="54" customWidth="1"/>
  </cols>
  <sheetData>
    <row r="1" spans="1:3" s="54" customFormat="1" ht="28.5" customHeight="1">
      <c r="A1" s="69" t="s">
        <v>1751</v>
      </c>
      <c r="B1" s="69"/>
      <c r="C1" s="69"/>
    </row>
    <row r="2" spans="1:3" s="54" customFormat="1" ht="20.25" customHeight="1">
      <c r="A2" s="68"/>
      <c r="C2" s="70" t="s">
        <v>58</v>
      </c>
    </row>
    <row r="3" spans="1:3" s="67" customFormat="1" ht="19.5" customHeight="1">
      <c r="A3" s="71" t="s">
        <v>59</v>
      </c>
      <c r="B3" s="71" t="s">
        <v>1727</v>
      </c>
      <c r="C3" s="71" t="s">
        <v>752</v>
      </c>
    </row>
    <row r="4" spans="1:3" s="54" customFormat="1" ht="19.5" customHeight="1">
      <c r="A4" s="72"/>
      <c r="B4" s="72" t="s">
        <v>545</v>
      </c>
      <c r="C4" s="73">
        <v>309423.076</v>
      </c>
    </row>
    <row r="5" spans="1:3" s="54" customFormat="1" ht="19.5" customHeight="1">
      <c r="A5" s="74"/>
      <c r="B5" s="72"/>
      <c r="C5" s="75"/>
    </row>
    <row r="6" spans="1:3" s="54" customFormat="1" ht="19.5" customHeight="1">
      <c r="A6" s="76" t="s">
        <v>1146</v>
      </c>
      <c r="B6" s="77" t="s">
        <v>1147</v>
      </c>
      <c r="C6" s="78">
        <v>15</v>
      </c>
    </row>
    <row r="7" spans="1:3" s="54" customFormat="1" ht="19.5" customHeight="1">
      <c r="A7" s="76" t="s">
        <v>1752</v>
      </c>
      <c r="B7" s="77" t="s">
        <v>1753</v>
      </c>
      <c r="C7" s="78">
        <v>15</v>
      </c>
    </row>
    <row r="8" spans="1:3" s="54" customFormat="1" ht="19.5" customHeight="1">
      <c r="A8" s="79" t="s">
        <v>1754</v>
      </c>
      <c r="B8" s="80" t="s">
        <v>1755</v>
      </c>
      <c r="C8" s="81">
        <v>15</v>
      </c>
    </row>
    <row r="9" spans="1:3" s="54" customFormat="1" ht="19.5" customHeight="1">
      <c r="A9" s="76" t="s">
        <v>1194</v>
      </c>
      <c r="B9" s="77" t="s">
        <v>1195</v>
      </c>
      <c r="C9" s="78">
        <v>788.76</v>
      </c>
    </row>
    <row r="10" spans="1:3" s="54" customFormat="1" ht="19.5" customHeight="1">
      <c r="A10" s="76" t="s">
        <v>1756</v>
      </c>
      <c r="B10" s="77" t="s">
        <v>1757</v>
      </c>
      <c r="C10" s="78">
        <v>143.76</v>
      </c>
    </row>
    <row r="11" spans="1:3" s="54" customFormat="1" ht="19.5" customHeight="1">
      <c r="A11" s="79" t="s">
        <v>1758</v>
      </c>
      <c r="B11" s="80" t="s">
        <v>1759</v>
      </c>
      <c r="C11" s="81">
        <v>143.76</v>
      </c>
    </row>
    <row r="12" spans="1:3" s="54" customFormat="1" ht="19.5" customHeight="1">
      <c r="A12" s="76" t="s">
        <v>1760</v>
      </c>
      <c r="B12" s="77" t="s">
        <v>1761</v>
      </c>
      <c r="C12" s="78">
        <v>645</v>
      </c>
    </row>
    <row r="13" spans="1:3" s="54" customFormat="1" ht="19.5" customHeight="1">
      <c r="A13" s="79" t="s">
        <v>1762</v>
      </c>
      <c r="B13" s="80" t="s">
        <v>1763</v>
      </c>
      <c r="C13" s="81">
        <v>645</v>
      </c>
    </row>
    <row r="14" spans="1:3" s="54" customFormat="1" ht="19.5" customHeight="1">
      <c r="A14" s="76" t="s">
        <v>1424</v>
      </c>
      <c r="B14" s="77" t="s">
        <v>1425</v>
      </c>
      <c r="C14" s="78">
        <v>292436.076</v>
      </c>
    </row>
    <row r="15" spans="1:3" s="54" customFormat="1" ht="19.5" customHeight="1">
      <c r="A15" s="76" t="s">
        <v>1764</v>
      </c>
      <c r="B15" s="77" t="s">
        <v>1765</v>
      </c>
      <c r="C15" s="78">
        <v>257831.098</v>
      </c>
    </row>
    <row r="16" spans="1:3" s="54" customFormat="1" ht="19.5" customHeight="1">
      <c r="A16" s="79" t="s">
        <v>1766</v>
      </c>
      <c r="B16" s="80" t="s">
        <v>1767</v>
      </c>
      <c r="C16" s="81">
        <v>10000</v>
      </c>
    </row>
    <row r="17" spans="1:3" s="54" customFormat="1" ht="19.5" customHeight="1">
      <c r="A17" s="79" t="s">
        <v>1768</v>
      </c>
      <c r="B17" s="80" t="s">
        <v>1769</v>
      </c>
      <c r="C17" s="81">
        <v>39032</v>
      </c>
    </row>
    <row r="18" spans="1:3" s="54" customFormat="1" ht="19.5" customHeight="1">
      <c r="A18" s="79" t="s">
        <v>1770</v>
      </c>
      <c r="B18" s="80" t="s">
        <v>1771</v>
      </c>
      <c r="C18" s="81">
        <v>200</v>
      </c>
    </row>
    <row r="19" spans="1:3" s="54" customFormat="1" ht="19.5" customHeight="1">
      <c r="A19" s="79" t="s">
        <v>1772</v>
      </c>
      <c r="B19" s="80" t="s">
        <v>1773</v>
      </c>
      <c r="C19" s="81">
        <v>43304.04</v>
      </c>
    </row>
    <row r="20" spans="1:3" s="54" customFormat="1" ht="19.5" customHeight="1">
      <c r="A20" s="79" t="s">
        <v>1774</v>
      </c>
      <c r="B20" s="80" t="s">
        <v>1775</v>
      </c>
      <c r="C20" s="81">
        <v>73</v>
      </c>
    </row>
    <row r="21" spans="1:3" s="54" customFormat="1" ht="19.5" customHeight="1">
      <c r="A21" s="79" t="s">
        <v>1776</v>
      </c>
      <c r="B21" s="80" t="s">
        <v>1777</v>
      </c>
      <c r="C21" s="81">
        <v>30</v>
      </c>
    </row>
    <row r="22" spans="1:3" s="54" customFormat="1" ht="19.5" customHeight="1">
      <c r="A22" s="79" t="s">
        <v>1778</v>
      </c>
      <c r="B22" s="80" t="s">
        <v>1607</v>
      </c>
      <c r="C22" s="81">
        <v>60</v>
      </c>
    </row>
    <row r="23" spans="1:3" s="54" customFormat="1" ht="19.5" customHeight="1">
      <c r="A23" s="79" t="s">
        <v>1779</v>
      </c>
      <c r="B23" s="80" t="s">
        <v>1780</v>
      </c>
      <c r="C23" s="81">
        <v>165132.058</v>
      </c>
    </row>
    <row r="24" spans="1:3" s="54" customFormat="1" ht="19.5" customHeight="1">
      <c r="A24" s="76" t="s">
        <v>1781</v>
      </c>
      <c r="B24" s="77" t="s">
        <v>1782</v>
      </c>
      <c r="C24" s="78">
        <v>10000</v>
      </c>
    </row>
    <row r="25" spans="1:3" s="54" customFormat="1" ht="19.5" customHeight="1">
      <c r="A25" s="79" t="s">
        <v>1783</v>
      </c>
      <c r="B25" s="80" t="s">
        <v>1767</v>
      </c>
      <c r="C25" s="81">
        <v>10000</v>
      </c>
    </row>
    <row r="26" spans="1:3" s="54" customFormat="1" ht="19.5" customHeight="1">
      <c r="A26" s="76" t="s">
        <v>1784</v>
      </c>
      <c r="B26" s="77" t="s">
        <v>1785</v>
      </c>
      <c r="C26" s="78">
        <v>2712.978</v>
      </c>
    </row>
    <row r="27" spans="1:3" s="54" customFormat="1" ht="19.5" customHeight="1">
      <c r="A27" s="79" t="s">
        <v>1786</v>
      </c>
      <c r="B27" s="80" t="s">
        <v>1787</v>
      </c>
      <c r="C27" s="81">
        <v>1336</v>
      </c>
    </row>
    <row r="28" spans="1:3" s="54" customFormat="1" ht="19.5" customHeight="1">
      <c r="A28" s="79" t="s">
        <v>1788</v>
      </c>
      <c r="B28" s="80" t="s">
        <v>1789</v>
      </c>
      <c r="C28" s="81">
        <v>1376.978</v>
      </c>
    </row>
    <row r="29" spans="1:3" s="68" customFormat="1" ht="19.5" customHeight="1">
      <c r="A29" s="76" t="s">
        <v>1790</v>
      </c>
      <c r="B29" s="77" t="s">
        <v>1791</v>
      </c>
      <c r="C29" s="78">
        <v>1892</v>
      </c>
    </row>
    <row r="30" spans="1:3" s="54" customFormat="1" ht="19.5" customHeight="1">
      <c r="A30" s="79" t="s">
        <v>1792</v>
      </c>
      <c r="B30" s="80" t="s">
        <v>1793</v>
      </c>
      <c r="C30" s="81">
        <v>1892</v>
      </c>
    </row>
    <row r="31" spans="1:3" s="54" customFormat="1" ht="19.5" customHeight="1">
      <c r="A31" s="76" t="s">
        <v>1794</v>
      </c>
      <c r="B31" s="77" t="s">
        <v>1795</v>
      </c>
      <c r="C31" s="78">
        <v>20000</v>
      </c>
    </row>
    <row r="32" spans="1:3" s="54" customFormat="1" ht="19.5" customHeight="1">
      <c r="A32" s="79" t="s">
        <v>1796</v>
      </c>
      <c r="B32" s="80" t="s">
        <v>1797</v>
      </c>
      <c r="C32" s="81">
        <v>20000</v>
      </c>
    </row>
    <row r="33" spans="1:3" s="54" customFormat="1" ht="19.5" customHeight="1">
      <c r="A33" s="76" t="s">
        <v>1447</v>
      </c>
      <c r="B33" s="77" t="s">
        <v>1448</v>
      </c>
      <c r="C33" s="78">
        <v>42</v>
      </c>
    </row>
    <row r="34" spans="1:3" s="54" customFormat="1" ht="19.5" customHeight="1">
      <c r="A34" s="76" t="s">
        <v>1798</v>
      </c>
      <c r="B34" s="77" t="s">
        <v>1799</v>
      </c>
      <c r="C34" s="78">
        <v>42</v>
      </c>
    </row>
    <row r="35" spans="1:3" s="54" customFormat="1" ht="19.5" customHeight="1">
      <c r="A35" s="79" t="s">
        <v>1800</v>
      </c>
      <c r="B35" s="80" t="s">
        <v>1763</v>
      </c>
      <c r="C35" s="81">
        <v>34</v>
      </c>
    </row>
    <row r="36" spans="1:3" s="54" customFormat="1" ht="19.5" customHeight="1">
      <c r="A36" s="79" t="s">
        <v>1801</v>
      </c>
      <c r="B36" s="80" t="s">
        <v>1802</v>
      </c>
      <c r="C36" s="81">
        <v>8</v>
      </c>
    </row>
    <row r="37" spans="1:3" s="54" customFormat="1" ht="19.5" customHeight="1">
      <c r="A37" s="76" t="s">
        <v>1654</v>
      </c>
      <c r="B37" s="77" t="s">
        <v>1655</v>
      </c>
      <c r="C37" s="78">
        <v>8941.24</v>
      </c>
    </row>
    <row r="38" spans="1:3" s="54" customFormat="1" ht="19.5" customHeight="1">
      <c r="A38" s="76" t="s">
        <v>1803</v>
      </c>
      <c r="B38" s="77" t="s">
        <v>1804</v>
      </c>
      <c r="C38" s="78">
        <v>6464.78</v>
      </c>
    </row>
    <row r="39" spans="1:3" s="54" customFormat="1" ht="19.5" customHeight="1">
      <c r="A39" s="79" t="s">
        <v>1805</v>
      </c>
      <c r="B39" s="80" t="s">
        <v>1806</v>
      </c>
      <c r="C39" s="81">
        <v>6464.78</v>
      </c>
    </row>
    <row r="40" spans="1:3" s="54" customFormat="1" ht="19.5" customHeight="1">
      <c r="A40" s="76" t="s">
        <v>1807</v>
      </c>
      <c r="B40" s="77" t="s">
        <v>1808</v>
      </c>
      <c r="C40" s="78">
        <v>2476.46</v>
      </c>
    </row>
    <row r="41" spans="1:3" s="54" customFormat="1" ht="19.5" customHeight="1">
      <c r="A41" s="79" t="s">
        <v>1809</v>
      </c>
      <c r="B41" s="80" t="s">
        <v>1810</v>
      </c>
      <c r="C41" s="81">
        <v>1656</v>
      </c>
    </row>
    <row r="42" spans="1:3" s="54" customFormat="1" ht="19.5" customHeight="1">
      <c r="A42" s="79" t="s">
        <v>1811</v>
      </c>
      <c r="B42" s="80" t="s">
        <v>1812</v>
      </c>
      <c r="C42" s="81">
        <v>666.46</v>
      </c>
    </row>
    <row r="43" spans="1:3" s="54" customFormat="1" ht="19.5" customHeight="1">
      <c r="A43" s="79" t="s">
        <v>1813</v>
      </c>
      <c r="B43" s="80" t="s">
        <v>1814</v>
      </c>
      <c r="C43" s="81">
        <v>154</v>
      </c>
    </row>
    <row r="44" spans="1:3" s="54" customFormat="1" ht="19.5" customHeight="1">
      <c r="A44" s="76" t="s">
        <v>1660</v>
      </c>
      <c r="B44" s="77" t="s">
        <v>1661</v>
      </c>
      <c r="C44" s="78">
        <v>7000</v>
      </c>
    </row>
    <row r="45" spans="1:3" s="54" customFormat="1" ht="19.5" customHeight="1">
      <c r="A45" s="76" t="s">
        <v>1815</v>
      </c>
      <c r="B45" s="77" t="s">
        <v>1816</v>
      </c>
      <c r="C45" s="78">
        <v>7000</v>
      </c>
    </row>
    <row r="46" spans="1:3" s="54" customFormat="1" ht="19.5" customHeight="1">
      <c r="A46" s="79" t="s">
        <v>1817</v>
      </c>
      <c r="B46" s="80" t="s">
        <v>1818</v>
      </c>
      <c r="C46" s="81">
        <v>7000</v>
      </c>
    </row>
    <row r="47" spans="1:3" s="54" customFormat="1" ht="19.5" customHeight="1">
      <c r="A47" s="76" t="s">
        <v>1666</v>
      </c>
      <c r="B47" s="77" t="s">
        <v>1667</v>
      </c>
      <c r="C47" s="78">
        <v>200</v>
      </c>
    </row>
    <row r="48" spans="1:3" s="54" customFormat="1" ht="19.5" customHeight="1">
      <c r="A48" s="76" t="s">
        <v>1819</v>
      </c>
      <c r="B48" s="77" t="s">
        <v>1820</v>
      </c>
      <c r="C48" s="78">
        <v>200</v>
      </c>
    </row>
    <row r="49" spans="1:3" s="54" customFormat="1" ht="19.5" customHeight="1">
      <c r="A49" s="79" t="s">
        <v>1821</v>
      </c>
      <c r="B49" s="80" t="s">
        <v>1822</v>
      </c>
      <c r="C49" s="81">
        <v>200</v>
      </c>
    </row>
    <row r="50" s="54" customFormat="1" ht="20.25" customHeight="1">
      <c r="A50" s="68"/>
    </row>
    <row r="51" s="54" customFormat="1" ht="20.25" customHeight="1">
      <c r="A51" s="68"/>
    </row>
    <row r="52" s="54" customFormat="1" ht="20.25" customHeight="1">
      <c r="A52" s="68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C16"/>
  <sheetViews>
    <sheetView workbookViewId="0" topLeftCell="A1">
      <selection activeCell="H20" sqref="H20"/>
    </sheetView>
  </sheetViews>
  <sheetFormatPr defaultColWidth="9.125" defaultRowHeight="14.25"/>
  <cols>
    <col min="1" max="1" width="29.125" style="54" customWidth="1"/>
    <col min="2" max="2" width="16.25390625" style="54" customWidth="1"/>
    <col min="3" max="3" width="19.625" style="54" customWidth="1"/>
    <col min="4" max="248" width="9.125" style="54" customWidth="1"/>
    <col min="249" max="16384" width="9.125" style="54" customWidth="1"/>
  </cols>
  <sheetData>
    <row r="1" spans="1:3" ht="45.75" customHeight="1">
      <c r="A1" s="55" t="s">
        <v>1823</v>
      </c>
      <c r="B1" s="55"/>
      <c r="C1" s="55"/>
    </row>
    <row r="2" spans="1:3" ht="24" customHeight="1">
      <c r="A2" s="56"/>
      <c r="B2" s="56"/>
      <c r="C2" s="56" t="s">
        <v>33</v>
      </c>
    </row>
    <row r="3" spans="1:3" ht="22.5" customHeight="1">
      <c r="A3" s="57" t="s">
        <v>592</v>
      </c>
      <c r="B3" s="57" t="s">
        <v>752</v>
      </c>
      <c r="C3" s="57" t="s">
        <v>6</v>
      </c>
    </row>
    <row r="4" spans="1:3" ht="25.5" customHeight="1">
      <c r="A4" s="58" t="s">
        <v>593</v>
      </c>
      <c r="B4" s="59">
        <f>B5+B6</f>
        <v>606093</v>
      </c>
      <c r="C4" s="60">
        <f>C5+C6</f>
        <v>438292</v>
      </c>
    </row>
    <row r="5" spans="1:3" ht="25.5" customHeight="1">
      <c r="A5" s="58" t="s">
        <v>594</v>
      </c>
      <c r="B5" s="59">
        <v>525050</v>
      </c>
      <c r="C5" s="60">
        <v>385710</v>
      </c>
    </row>
    <row r="6" spans="1:3" ht="25.5" customHeight="1">
      <c r="A6" s="58" t="s">
        <v>595</v>
      </c>
      <c r="B6" s="59">
        <f>SUM(B7:B9)</f>
        <v>81043</v>
      </c>
      <c r="C6" s="60">
        <f>SUM(C7:C9)</f>
        <v>52582</v>
      </c>
    </row>
    <row r="7" spans="1:3" ht="25.5" customHeight="1">
      <c r="A7" s="58" t="s">
        <v>596</v>
      </c>
      <c r="B7" s="59">
        <v>9000</v>
      </c>
      <c r="C7" s="60">
        <v>9091</v>
      </c>
    </row>
    <row r="8" spans="1:3" ht="25.5" customHeight="1">
      <c r="A8" s="58" t="s">
        <v>597</v>
      </c>
      <c r="B8" s="59">
        <v>52043</v>
      </c>
      <c r="C8" s="60">
        <v>23491</v>
      </c>
    </row>
    <row r="9" spans="1:3" ht="25.5" customHeight="1">
      <c r="A9" s="58" t="s">
        <v>598</v>
      </c>
      <c r="B9" s="59">
        <v>20000</v>
      </c>
      <c r="C9" s="60">
        <v>20000</v>
      </c>
    </row>
    <row r="10" spans="1:3" ht="25.5" customHeight="1">
      <c r="A10" s="58"/>
      <c r="B10" s="59"/>
      <c r="C10" s="60"/>
    </row>
    <row r="11" spans="1:3" ht="25.5" customHeight="1">
      <c r="A11" s="61" t="s">
        <v>599</v>
      </c>
      <c r="B11" s="59">
        <f>B12+B13</f>
        <v>606093</v>
      </c>
      <c r="C11" s="60">
        <f>C12+C13</f>
        <v>438292</v>
      </c>
    </row>
    <row r="12" spans="1:3" ht="25.5" customHeight="1">
      <c r="A12" s="58" t="s">
        <v>600</v>
      </c>
      <c r="B12" s="59">
        <v>332820</v>
      </c>
      <c r="C12" s="60">
        <v>236249</v>
      </c>
    </row>
    <row r="13" spans="1:3" ht="25.5" customHeight="1">
      <c r="A13" s="62" t="s">
        <v>601</v>
      </c>
      <c r="B13" s="59">
        <f>SUM(B14:B16)</f>
        <v>273273</v>
      </c>
      <c r="C13" s="60">
        <f>SUM(C14:C15)</f>
        <v>202043</v>
      </c>
    </row>
    <row r="14" spans="1:3" ht="25.5" customHeight="1">
      <c r="A14" s="63" t="s">
        <v>602</v>
      </c>
      <c r="B14" s="64">
        <v>230000</v>
      </c>
      <c r="C14" s="60">
        <v>150000</v>
      </c>
    </row>
    <row r="15" spans="1:3" ht="25.5" customHeight="1">
      <c r="A15" s="63" t="s">
        <v>603</v>
      </c>
      <c r="B15" s="64">
        <v>43273</v>
      </c>
      <c r="C15" s="60">
        <v>52043</v>
      </c>
    </row>
    <row r="16" spans="1:3" ht="21" customHeight="1">
      <c r="A16" s="65"/>
      <c r="B16" s="64"/>
      <c r="C16" s="66"/>
    </row>
    <row r="17" ht="26.25" customHeight="1"/>
  </sheetData>
  <sheetProtection/>
  <mergeCells count="1">
    <mergeCell ref="A1:C1"/>
  </mergeCells>
  <printOptions/>
  <pageMargins left="1.34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D34"/>
  <sheetViews>
    <sheetView tabSelected="1" workbookViewId="0" topLeftCell="A1">
      <selection activeCell="H20" sqref="H20"/>
    </sheetView>
  </sheetViews>
  <sheetFormatPr defaultColWidth="9.00390625" defaultRowHeight="14.25"/>
  <cols>
    <col min="1" max="1" width="29.50390625" style="2" customWidth="1"/>
    <col min="2" max="2" width="10.50390625" style="34" customWidth="1"/>
    <col min="3" max="3" width="27.50390625" style="2" customWidth="1"/>
    <col min="4" max="4" width="11.625" style="2" customWidth="1"/>
    <col min="5" max="16384" width="9.00390625" style="2" customWidth="1"/>
  </cols>
  <sheetData>
    <row r="1" spans="1:4" ht="39" customHeight="1">
      <c r="A1" s="35" t="s">
        <v>1824</v>
      </c>
      <c r="B1" s="35"/>
      <c r="C1" s="35"/>
      <c r="D1" s="35"/>
    </row>
    <row r="2" spans="1:4" ht="33.75" customHeight="1">
      <c r="A2" s="36"/>
      <c r="B2" s="37"/>
      <c r="C2" s="38"/>
      <c r="D2" s="39" t="s">
        <v>33</v>
      </c>
    </row>
    <row r="3" spans="1:4" ht="21" customHeight="1">
      <c r="A3" s="5" t="s">
        <v>620</v>
      </c>
      <c r="B3" s="5"/>
      <c r="C3" s="5" t="s">
        <v>621</v>
      </c>
      <c r="D3" s="5"/>
    </row>
    <row r="4" spans="1:4" ht="24" customHeight="1">
      <c r="A4" s="40" t="s">
        <v>524</v>
      </c>
      <c r="B4" s="41" t="s">
        <v>752</v>
      </c>
      <c r="C4" s="40" t="s">
        <v>524</v>
      </c>
      <c r="D4" s="42" t="s">
        <v>752</v>
      </c>
    </row>
    <row r="5" spans="1:4" ht="25.5" customHeight="1" hidden="1">
      <c r="A5" s="40"/>
      <c r="B5" s="43"/>
      <c r="C5" s="40"/>
      <c r="D5" s="44"/>
    </row>
    <row r="6" spans="1:4" ht="18" customHeight="1">
      <c r="A6" s="45" t="s">
        <v>622</v>
      </c>
      <c r="B6" s="46">
        <v>1610</v>
      </c>
      <c r="C6" s="45" t="s">
        <v>623</v>
      </c>
      <c r="D6" s="47"/>
    </row>
    <row r="7" spans="1:4" ht="18" customHeight="1">
      <c r="A7" s="48" t="s">
        <v>624</v>
      </c>
      <c r="B7" s="46"/>
      <c r="C7" s="48" t="s">
        <v>625</v>
      </c>
      <c r="D7" s="47"/>
    </row>
    <row r="8" spans="1:4" ht="18" customHeight="1">
      <c r="A8" s="48" t="s">
        <v>626</v>
      </c>
      <c r="B8" s="46"/>
      <c r="C8" s="48" t="s">
        <v>627</v>
      </c>
      <c r="D8" s="47"/>
    </row>
    <row r="9" spans="1:4" ht="18" customHeight="1">
      <c r="A9" s="48" t="s">
        <v>628</v>
      </c>
      <c r="B9" s="46"/>
      <c r="C9" s="48" t="s">
        <v>629</v>
      </c>
      <c r="D9" s="47"/>
    </row>
    <row r="10" spans="1:4" ht="18" customHeight="1">
      <c r="A10" s="48" t="s">
        <v>630</v>
      </c>
      <c r="B10" s="46"/>
      <c r="C10" s="48" t="s">
        <v>631</v>
      </c>
      <c r="D10" s="47"/>
    </row>
    <row r="11" spans="1:4" ht="18" customHeight="1">
      <c r="A11" s="48" t="s">
        <v>632</v>
      </c>
      <c r="B11" s="46"/>
      <c r="C11" s="48" t="s">
        <v>633</v>
      </c>
      <c r="D11" s="47"/>
    </row>
    <row r="12" spans="1:4" ht="18" customHeight="1">
      <c r="A12" s="49" t="s">
        <v>634</v>
      </c>
      <c r="B12" s="46">
        <v>1610</v>
      </c>
      <c r="C12" s="48" t="s">
        <v>635</v>
      </c>
      <c r="D12" s="47"/>
    </row>
    <row r="13" spans="1:4" ht="18" customHeight="1">
      <c r="A13" s="45" t="s">
        <v>636</v>
      </c>
      <c r="B13" s="46"/>
      <c r="C13" s="48" t="s">
        <v>637</v>
      </c>
      <c r="D13" s="47"/>
    </row>
    <row r="14" spans="1:4" ht="18" customHeight="1">
      <c r="A14" s="48"/>
      <c r="B14" s="46"/>
      <c r="C14" s="48" t="s">
        <v>638</v>
      </c>
      <c r="D14" s="47"/>
    </row>
    <row r="15" spans="1:4" ht="18" customHeight="1">
      <c r="A15" s="45" t="s">
        <v>639</v>
      </c>
      <c r="B15" s="46"/>
      <c r="C15" s="48" t="s">
        <v>640</v>
      </c>
      <c r="D15" s="47"/>
    </row>
    <row r="16" spans="1:4" ht="18" customHeight="1">
      <c r="A16" s="48" t="s">
        <v>641</v>
      </c>
      <c r="B16" s="46"/>
      <c r="C16" s="45" t="s">
        <v>642</v>
      </c>
      <c r="D16" s="47"/>
    </row>
    <row r="17" spans="1:4" ht="18" customHeight="1">
      <c r="A17" s="48" t="s">
        <v>643</v>
      </c>
      <c r="B17" s="46"/>
      <c r="C17" s="48" t="s">
        <v>644</v>
      </c>
      <c r="D17" s="47"/>
    </row>
    <row r="18" spans="1:4" ht="18" customHeight="1">
      <c r="A18" s="48" t="s">
        <v>645</v>
      </c>
      <c r="B18" s="46"/>
      <c r="C18" s="48" t="s">
        <v>646</v>
      </c>
      <c r="D18" s="47"/>
    </row>
    <row r="19" spans="1:4" ht="18" customHeight="1">
      <c r="A19" s="48" t="s">
        <v>647</v>
      </c>
      <c r="B19" s="46"/>
      <c r="C19" s="48" t="s">
        <v>648</v>
      </c>
      <c r="D19" s="47"/>
    </row>
    <row r="20" spans="1:4" ht="18" customHeight="1">
      <c r="A20" s="45" t="s">
        <v>649</v>
      </c>
      <c r="B20" s="46"/>
      <c r="C20" s="48" t="s">
        <v>650</v>
      </c>
      <c r="D20" s="47"/>
    </row>
    <row r="21" spans="1:4" ht="18" customHeight="1">
      <c r="A21" s="48" t="s">
        <v>651</v>
      </c>
      <c r="B21" s="46"/>
      <c r="C21" s="48" t="s">
        <v>652</v>
      </c>
      <c r="D21" s="47"/>
    </row>
    <row r="22" spans="1:4" ht="18" customHeight="1">
      <c r="A22" s="48" t="s">
        <v>653</v>
      </c>
      <c r="B22" s="46"/>
      <c r="C22" s="48" t="s">
        <v>654</v>
      </c>
      <c r="D22" s="47"/>
    </row>
    <row r="23" spans="1:4" ht="18" customHeight="1">
      <c r="A23" s="48" t="s">
        <v>655</v>
      </c>
      <c r="B23" s="46"/>
      <c r="C23" s="48" t="s">
        <v>656</v>
      </c>
      <c r="D23" s="47"/>
    </row>
    <row r="24" spans="1:4" ht="18" customHeight="1">
      <c r="A24" s="48" t="s">
        <v>657</v>
      </c>
      <c r="B24" s="46"/>
      <c r="C24" s="48" t="s">
        <v>658</v>
      </c>
      <c r="D24" s="47"/>
    </row>
    <row r="25" spans="1:4" ht="18" customHeight="1">
      <c r="A25" s="45" t="s">
        <v>659</v>
      </c>
      <c r="B25" s="50"/>
      <c r="C25" s="48" t="s">
        <v>660</v>
      </c>
      <c r="D25" s="51"/>
    </row>
    <row r="26" spans="1:4" ht="18" customHeight="1">
      <c r="A26" s="48" t="s">
        <v>661</v>
      </c>
      <c r="B26" s="50"/>
      <c r="C26" s="48" t="s">
        <v>662</v>
      </c>
      <c r="D26" s="51"/>
    </row>
    <row r="27" spans="1:4" ht="18" customHeight="1">
      <c r="A27" s="48" t="s">
        <v>663</v>
      </c>
      <c r="B27" s="50"/>
      <c r="C27" s="48" t="s">
        <v>664</v>
      </c>
      <c r="D27" s="51"/>
    </row>
    <row r="28" spans="1:4" ht="18" customHeight="1">
      <c r="A28" s="48" t="s">
        <v>665</v>
      </c>
      <c r="B28" s="50"/>
      <c r="C28" s="48" t="s">
        <v>666</v>
      </c>
      <c r="D28" s="51"/>
    </row>
    <row r="29" spans="1:4" ht="18" customHeight="1">
      <c r="A29" s="45" t="s">
        <v>667</v>
      </c>
      <c r="B29" s="50"/>
      <c r="C29" s="48" t="s">
        <v>668</v>
      </c>
      <c r="D29" s="51"/>
    </row>
    <row r="30" spans="1:4" ht="18" customHeight="1">
      <c r="A30" s="45"/>
      <c r="B30" s="50"/>
      <c r="C30" s="48" t="s">
        <v>669</v>
      </c>
      <c r="D30" s="52">
        <v>1615</v>
      </c>
    </row>
    <row r="31" spans="1:4" ht="18" customHeight="1">
      <c r="A31" s="51"/>
      <c r="B31" s="50"/>
      <c r="C31" s="48" t="s">
        <v>670</v>
      </c>
      <c r="D31" s="52"/>
    </row>
    <row r="32" spans="1:4" ht="18" customHeight="1">
      <c r="A32" s="51" t="s">
        <v>671</v>
      </c>
      <c r="B32" s="53">
        <v>5</v>
      </c>
      <c r="C32" s="48" t="s">
        <v>672</v>
      </c>
      <c r="D32" s="52"/>
    </row>
    <row r="33" spans="1:4" ht="18" customHeight="1">
      <c r="A33" s="51"/>
      <c r="B33" s="53"/>
      <c r="C33" s="48"/>
      <c r="D33" s="52"/>
    </row>
    <row r="34" spans="1:4" ht="18" customHeight="1">
      <c r="A34" s="45" t="s">
        <v>673</v>
      </c>
      <c r="B34" s="53">
        <v>1615</v>
      </c>
      <c r="C34" s="45" t="s">
        <v>674</v>
      </c>
      <c r="D34" s="52">
        <v>1615</v>
      </c>
    </row>
  </sheetData>
  <sheetProtection/>
  <mergeCells count="7">
    <mergeCell ref="A1:D1"/>
    <mergeCell ref="A3:B3"/>
    <mergeCell ref="C3:D3"/>
    <mergeCell ref="A4:A5"/>
    <mergeCell ref="B4:B5"/>
    <mergeCell ref="C4:C5"/>
    <mergeCell ref="D4:D5"/>
  </mergeCells>
  <printOptions/>
  <pageMargins left="0.75" right="0.75" top="0.98" bottom="0.98" header="0.51" footer="0.5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E36"/>
  <sheetViews>
    <sheetView workbookViewId="0" topLeftCell="A1">
      <selection activeCell="H20" sqref="H20"/>
    </sheetView>
  </sheetViews>
  <sheetFormatPr defaultColWidth="9.00390625" defaultRowHeight="16.5" customHeight="1"/>
  <cols>
    <col min="1" max="1" width="30.00390625" style="2" customWidth="1"/>
    <col min="2" max="2" width="12.00390625" style="2" customWidth="1"/>
    <col min="3" max="3" width="13.125" style="2" customWidth="1"/>
    <col min="4" max="4" width="10.875" style="2" customWidth="1"/>
    <col min="5" max="16384" width="9.00390625" style="2" customWidth="1"/>
  </cols>
  <sheetData>
    <row r="1" spans="1:4" ht="19.5" customHeight="1">
      <c r="A1" s="20" t="s">
        <v>1825</v>
      </c>
      <c r="B1" s="20"/>
      <c r="C1" s="20"/>
      <c r="D1" s="20"/>
    </row>
    <row r="2" spans="1:4" ht="26.25" customHeight="1">
      <c r="A2" s="4"/>
      <c r="B2" s="4"/>
      <c r="C2" s="4"/>
      <c r="D2" s="21" t="s">
        <v>33</v>
      </c>
    </row>
    <row r="3" spans="1:4" s="1" customFormat="1" ht="25.5" customHeight="1">
      <c r="A3" s="5" t="s">
        <v>605</v>
      </c>
      <c r="B3" s="6" t="s">
        <v>752</v>
      </c>
      <c r="C3" s="6" t="s">
        <v>6</v>
      </c>
      <c r="D3" s="5" t="s">
        <v>7</v>
      </c>
    </row>
    <row r="4" spans="1:5" s="1" customFormat="1" ht="25.5" customHeight="1">
      <c r="A4" s="22" t="s">
        <v>606</v>
      </c>
      <c r="B4" s="23">
        <v>241070</v>
      </c>
      <c r="C4" s="24">
        <v>205686</v>
      </c>
      <c r="D4" s="25">
        <f>B4/C4*100-100</f>
        <v>17.20292095718716</v>
      </c>
      <c r="E4" s="11"/>
    </row>
    <row r="5" spans="1:5" s="1" customFormat="1" ht="25.5" customHeight="1">
      <c r="A5" s="22" t="s">
        <v>607</v>
      </c>
      <c r="B5" s="23">
        <v>57150</v>
      </c>
      <c r="C5" s="24">
        <v>56104</v>
      </c>
      <c r="D5" s="25">
        <f aca="true" t="shared" si="0" ref="D5:D14">B5/C5*100-100</f>
        <v>1.8643946955653803</v>
      </c>
      <c r="E5" s="11"/>
    </row>
    <row r="6" spans="1:5" s="1" customFormat="1" ht="25.5" customHeight="1">
      <c r="A6" s="22" t="s">
        <v>608</v>
      </c>
      <c r="B6" s="23">
        <v>3920</v>
      </c>
      <c r="C6" s="24">
        <v>3585</v>
      </c>
      <c r="D6" s="25">
        <f t="shared" si="0"/>
        <v>9.344490934449084</v>
      </c>
      <c r="E6" s="11"/>
    </row>
    <row r="7" spans="1:5" s="1" customFormat="1" ht="25.5" customHeight="1">
      <c r="A7" s="26" t="s">
        <v>609</v>
      </c>
      <c r="B7" s="23">
        <v>5100</v>
      </c>
      <c r="C7" s="27">
        <v>4798</v>
      </c>
      <c r="D7" s="25">
        <f t="shared" si="0"/>
        <v>6.294289287202986</v>
      </c>
      <c r="E7" s="11"/>
    </row>
    <row r="8" spans="1:5" s="1" customFormat="1" ht="25.5" customHeight="1">
      <c r="A8" s="26" t="s">
        <v>610</v>
      </c>
      <c r="B8" s="23">
        <v>6350</v>
      </c>
      <c r="C8" s="27">
        <v>6469</v>
      </c>
      <c r="D8" s="25">
        <f t="shared" si="0"/>
        <v>-1.8395424331426824</v>
      </c>
      <c r="E8" s="11"/>
    </row>
    <row r="9" spans="1:5" s="1" customFormat="1" ht="25.5" customHeight="1">
      <c r="A9" s="26" t="s">
        <v>611</v>
      </c>
      <c r="B9" s="23">
        <v>65350</v>
      </c>
      <c r="C9" s="27">
        <v>53581</v>
      </c>
      <c r="D9" s="25">
        <f t="shared" si="0"/>
        <v>21.96487560889122</v>
      </c>
      <c r="E9" s="11"/>
    </row>
    <row r="10" spans="1:5" s="1" customFormat="1" ht="25.5" customHeight="1">
      <c r="A10" s="26" t="s">
        <v>612</v>
      </c>
      <c r="B10" s="23">
        <v>9600</v>
      </c>
      <c r="C10" s="27">
        <v>9799</v>
      </c>
      <c r="D10" s="25">
        <f t="shared" si="0"/>
        <v>-2.0308194713746275</v>
      </c>
      <c r="E10" s="11"/>
    </row>
    <row r="11" spans="1:5" s="1" customFormat="1" ht="25.5" customHeight="1">
      <c r="A11" s="26" t="s">
        <v>613</v>
      </c>
      <c r="B11" s="23">
        <v>1120</v>
      </c>
      <c r="C11" s="27">
        <v>1082</v>
      </c>
      <c r="D11" s="25">
        <f t="shared" si="0"/>
        <v>3.5120147874306866</v>
      </c>
      <c r="E11" s="11"/>
    </row>
    <row r="12" spans="1:5" s="1" customFormat="1" ht="25.5" customHeight="1">
      <c r="A12" s="22" t="s">
        <v>614</v>
      </c>
      <c r="B12" s="23">
        <v>32870</v>
      </c>
      <c r="C12" s="27">
        <v>28861</v>
      </c>
      <c r="D12" s="25">
        <f t="shared" si="0"/>
        <v>13.890717577353513</v>
      </c>
      <c r="E12" s="11"/>
    </row>
    <row r="13" spans="1:5" s="1" customFormat="1" ht="25.5" customHeight="1">
      <c r="A13" s="22" t="s">
        <v>615</v>
      </c>
      <c r="B13" s="23">
        <v>76620</v>
      </c>
      <c r="C13" s="24">
        <v>70999</v>
      </c>
      <c r="D13" s="25">
        <f t="shared" si="0"/>
        <v>7.91701291567486</v>
      </c>
      <c r="E13" s="11"/>
    </row>
    <row r="14" spans="1:5" s="1" customFormat="1" ht="25.5" customHeight="1">
      <c r="A14" s="22" t="s">
        <v>616</v>
      </c>
      <c r="B14" s="23">
        <v>35480</v>
      </c>
      <c r="C14" s="24">
        <v>27502</v>
      </c>
      <c r="D14" s="25">
        <f t="shared" si="0"/>
        <v>29.008799360046538</v>
      </c>
      <c r="E14" s="11"/>
    </row>
    <row r="15" spans="1:5" s="1" customFormat="1" ht="25.5" customHeight="1">
      <c r="A15" s="28"/>
      <c r="B15" s="29"/>
      <c r="C15" s="29"/>
      <c r="D15" s="25"/>
      <c r="E15" s="11"/>
    </row>
    <row r="16" spans="1:5" s="1" customFormat="1" ht="25.5" customHeight="1">
      <c r="A16" s="22"/>
      <c r="B16" s="29"/>
      <c r="C16" s="29"/>
      <c r="D16" s="25"/>
      <c r="E16" s="11"/>
    </row>
    <row r="17" spans="1:5" s="1" customFormat="1" ht="25.5" customHeight="1">
      <c r="A17" s="22"/>
      <c r="B17" s="29"/>
      <c r="C17" s="29"/>
      <c r="D17" s="25"/>
      <c r="E17" s="11"/>
    </row>
    <row r="18" spans="1:5" s="1" customFormat="1" ht="25.5" customHeight="1">
      <c r="A18" s="22"/>
      <c r="B18" s="29"/>
      <c r="C18" s="29"/>
      <c r="D18" s="25"/>
      <c r="E18" s="11"/>
    </row>
    <row r="19" spans="1:5" s="1" customFormat="1" ht="25.5" customHeight="1">
      <c r="A19" s="22"/>
      <c r="B19" s="29"/>
      <c r="C19" s="29"/>
      <c r="D19" s="25"/>
      <c r="E19" s="11"/>
    </row>
    <row r="20" spans="1:5" s="1" customFormat="1" ht="25.5" customHeight="1">
      <c r="A20" s="22"/>
      <c r="B20" s="29"/>
      <c r="C20" s="29"/>
      <c r="D20" s="25"/>
      <c r="E20" s="11"/>
    </row>
    <row r="21" spans="1:5" s="1" customFormat="1" ht="25.5" customHeight="1">
      <c r="A21" s="22"/>
      <c r="B21" s="29"/>
      <c r="C21" s="30"/>
      <c r="D21" s="25"/>
      <c r="E21" s="11"/>
    </row>
    <row r="22" spans="1:5" s="1" customFormat="1" ht="25.5" customHeight="1">
      <c r="A22" s="22"/>
      <c r="B22" s="29"/>
      <c r="C22" s="29"/>
      <c r="D22" s="25"/>
      <c r="E22" s="11"/>
    </row>
    <row r="23" spans="1:5" s="1" customFormat="1" ht="25.5" customHeight="1">
      <c r="A23" s="22"/>
      <c r="B23" s="29"/>
      <c r="C23" s="29"/>
      <c r="D23" s="25"/>
      <c r="E23" s="11"/>
    </row>
    <row r="24" spans="1:5" s="1" customFormat="1" ht="25.5" customHeight="1">
      <c r="A24" s="31" t="s">
        <v>532</v>
      </c>
      <c r="B24" s="29">
        <f>SUM(B4:B15)</f>
        <v>534630</v>
      </c>
      <c r="C24" s="29">
        <f>SUM(C4:C15)</f>
        <v>468466</v>
      </c>
      <c r="D24" s="25">
        <f>B24/C24*100-100</f>
        <v>14.123543650980011</v>
      </c>
      <c r="E24" s="11"/>
    </row>
    <row r="25" spans="1:5" ht="16.5" customHeight="1">
      <c r="A25" s="32"/>
      <c r="B25" s="32"/>
      <c r="C25" s="32"/>
      <c r="D25" s="32"/>
      <c r="E25" s="11"/>
    </row>
    <row r="26" spans="1:5" ht="16.5" customHeight="1">
      <c r="A26" s="33"/>
      <c r="B26" s="33"/>
      <c r="C26" s="33"/>
      <c r="D26" s="33"/>
      <c r="E26" s="11"/>
    </row>
    <row r="27" spans="2:5" ht="16.5" customHeight="1">
      <c r="B27" s="11"/>
      <c r="C27" s="11"/>
      <c r="D27" s="11"/>
      <c r="E27" s="11"/>
    </row>
    <row r="28" spans="2:5" ht="16.5" customHeight="1">
      <c r="B28" s="11"/>
      <c r="C28" s="11"/>
      <c r="D28" s="11"/>
      <c r="E28" s="11"/>
    </row>
    <row r="29" spans="2:5" ht="16.5" customHeight="1">
      <c r="B29" s="11"/>
      <c r="C29" s="11"/>
      <c r="D29" s="11"/>
      <c r="E29" s="11"/>
    </row>
    <row r="30" spans="2:5" ht="16.5" customHeight="1">
      <c r="B30" s="11"/>
      <c r="C30" s="11"/>
      <c r="D30" s="11"/>
      <c r="E30" s="11"/>
    </row>
    <row r="31" spans="2:5" ht="16.5" customHeight="1">
      <c r="B31" s="11"/>
      <c r="C31" s="11"/>
      <c r="D31" s="11"/>
      <c r="E31" s="11"/>
    </row>
    <row r="32" spans="2:5" ht="16.5" customHeight="1">
      <c r="B32" s="11"/>
      <c r="C32" s="11"/>
      <c r="D32" s="11"/>
      <c r="E32" s="11"/>
    </row>
    <row r="33" spans="2:5" ht="16.5" customHeight="1">
      <c r="B33" s="11"/>
      <c r="C33" s="11"/>
      <c r="D33" s="11"/>
      <c r="E33" s="11"/>
    </row>
    <row r="34" spans="2:5" ht="16.5" customHeight="1">
      <c r="B34" s="11"/>
      <c r="C34" s="11"/>
      <c r="D34" s="11"/>
      <c r="E34" s="11"/>
    </row>
    <row r="35" spans="2:5" ht="16.5" customHeight="1">
      <c r="B35" s="11"/>
      <c r="C35" s="11"/>
      <c r="D35" s="11"/>
      <c r="E35" s="11"/>
    </row>
    <row r="36" spans="2:5" ht="16.5" customHeight="1">
      <c r="B36" s="11"/>
      <c r="C36" s="11"/>
      <c r="D36" s="11"/>
      <c r="E36" s="11"/>
    </row>
  </sheetData>
  <sheetProtection/>
  <mergeCells count="2">
    <mergeCell ref="A1:D1"/>
    <mergeCell ref="A25:D26"/>
  </mergeCells>
  <printOptions/>
  <pageMargins left="1.34" right="0.35" top="0.98" bottom="0.98" header="0.51" footer="0.5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37"/>
  <sheetViews>
    <sheetView workbookViewId="0" topLeftCell="A1">
      <selection activeCell="H20" sqref="H20"/>
    </sheetView>
  </sheetViews>
  <sheetFormatPr defaultColWidth="9.00390625" defaultRowHeight="16.5" customHeight="1"/>
  <cols>
    <col min="1" max="1" width="30.00390625" style="2" customWidth="1"/>
    <col min="2" max="2" width="12.375" style="2" customWidth="1"/>
    <col min="3" max="3" width="10.125" style="2" customWidth="1"/>
    <col min="4" max="4" width="10.75390625" style="2" customWidth="1"/>
    <col min="5" max="5" width="9.00390625" style="2" customWidth="1"/>
    <col min="6" max="6" width="39.125" style="2" customWidth="1"/>
    <col min="7" max="16384" width="9.00390625" style="2" customWidth="1"/>
  </cols>
  <sheetData>
    <row r="1" spans="1:4" ht="19.5" customHeight="1">
      <c r="A1" s="3" t="s">
        <v>1826</v>
      </c>
      <c r="B1" s="3"/>
      <c r="C1" s="3"/>
      <c r="D1" s="3"/>
    </row>
    <row r="2" spans="1:4" ht="26.25" customHeight="1">
      <c r="A2" s="4"/>
      <c r="B2" s="4"/>
      <c r="C2" s="4"/>
      <c r="D2" s="4" t="s">
        <v>33</v>
      </c>
    </row>
    <row r="3" spans="1:4" s="1" customFormat="1" ht="24.75" customHeight="1">
      <c r="A3" s="5" t="s">
        <v>605</v>
      </c>
      <c r="B3" s="6" t="s">
        <v>752</v>
      </c>
      <c r="C3" s="6" t="s">
        <v>6</v>
      </c>
      <c r="D3" s="5" t="s">
        <v>7</v>
      </c>
    </row>
    <row r="4" spans="1:6" s="1" customFormat="1" ht="24.75" customHeight="1">
      <c r="A4" s="7" t="s">
        <v>606</v>
      </c>
      <c r="B4" s="8">
        <v>210340</v>
      </c>
      <c r="C4" s="9">
        <v>166150</v>
      </c>
      <c r="D4" s="10">
        <f>B4/C4*100-100</f>
        <v>26.59644899187481</v>
      </c>
      <c r="E4" s="11"/>
      <c r="F4" s="12"/>
    </row>
    <row r="5" spans="1:5" s="1" customFormat="1" ht="24.75" customHeight="1">
      <c r="A5" s="7" t="s">
        <v>607</v>
      </c>
      <c r="B5" s="8">
        <v>57150</v>
      </c>
      <c r="C5" s="9">
        <v>55700</v>
      </c>
      <c r="D5" s="10">
        <f aca="true" t="shared" si="0" ref="D5:D14">B5/C5*100-100</f>
        <v>2.603231597845607</v>
      </c>
      <c r="E5" s="11"/>
    </row>
    <row r="6" spans="1:6" s="1" customFormat="1" ht="24.75" customHeight="1">
      <c r="A6" s="7" t="s">
        <v>608</v>
      </c>
      <c r="B6" s="8">
        <v>2670</v>
      </c>
      <c r="C6" s="9">
        <v>2000</v>
      </c>
      <c r="D6" s="10">
        <f t="shared" si="0"/>
        <v>33.5</v>
      </c>
      <c r="E6" s="11"/>
      <c r="F6" s="12"/>
    </row>
    <row r="7" spans="1:6" s="1" customFormat="1" ht="24.75" customHeight="1">
      <c r="A7" s="7" t="s">
        <v>609</v>
      </c>
      <c r="B7" s="8">
        <v>5550</v>
      </c>
      <c r="C7" s="9">
        <v>5006</v>
      </c>
      <c r="D7" s="10">
        <f t="shared" si="0"/>
        <v>10.866959648421897</v>
      </c>
      <c r="E7" s="11"/>
      <c r="F7" s="12"/>
    </row>
    <row r="8" spans="1:6" s="1" customFormat="1" ht="24.75" customHeight="1">
      <c r="A8" s="7" t="s">
        <v>610</v>
      </c>
      <c r="B8" s="8">
        <v>6290</v>
      </c>
      <c r="C8" s="9">
        <v>7050</v>
      </c>
      <c r="D8" s="10">
        <f t="shared" si="0"/>
        <v>-10.780141843971634</v>
      </c>
      <c r="E8" s="11"/>
      <c r="F8" s="12"/>
    </row>
    <row r="9" spans="1:6" s="1" customFormat="1" ht="24.75" customHeight="1">
      <c r="A9" s="7" t="s">
        <v>611</v>
      </c>
      <c r="B9" s="8">
        <v>44160</v>
      </c>
      <c r="C9" s="9">
        <v>34129</v>
      </c>
      <c r="D9" s="10">
        <f t="shared" si="0"/>
        <v>29.391426645960905</v>
      </c>
      <c r="E9" s="11"/>
      <c r="F9" s="12"/>
    </row>
    <row r="10" spans="1:5" s="1" customFormat="1" ht="24.75" customHeight="1">
      <c r="A10" s="7" t="s">
        <v>612</v>
      </c>
      <c r="B10" s="8">
        <v>8500</v>
      </c>
      <c r="C10" s="9">
        <v>8000</v>
      </c>
      <c r="D10" s="10">
        <f t="shared" si="0"/>
        <v>6.25</v>
      </c>
      <c r="E10" s="11"/>
    </row>
    <row r="11" spans="1:6" s="1" customFormat="1" ht="24.75" customHeight="1">
      <c r="A11" s="7" t="s">
        <v>613</v>
      </c>
      <c r="B11" s="8">
        <v>660</v>
      </c>
      <c r="C11" s="9">
        <v>610</v>
      </c>
      <c r="D11" s="10">
        <f t="shared" si="0"/>
        <v>8.196721311475414</v>
      </c>
      <c r="E11" s="11"/>
      <c r="F11" s="12"/>
    </row>
    <row r="12" spans="1:5" s="1" customFormat="1" ht="24.75" customHeight="1">
      <c r="A12" s="7" t="s">
        <v>614</v>
      </c>
      <c r="B12" s="8">
        <v>30920</v>
      </c>
      <c r="C12" s="9">
        <v>29280</v>
      </c>
      <c r="D12" s="10">
        <f t="shared" si="0"/>
        <v>5.601092896174848</v>
      </c>
      <c r="E12" s="11"/>
    </row>
    <row r="13" spans="1:6" s="1" customFormat="1" ht="24.75" customHeight="1">
      <c r="A13" s="7" t="s">
        <v>615</v>
      </c>
      <c r="B13" s="8">
        <v>76110</v>
      </c>
      <c r="C13" s="9">
        <v>66367</v>
      </c>
      <c r="D13" s="10">
        <f t="shared" si="0"/>
        <v>14.68048879714317</v>
      </c>
      <c r="E13" s="11"/>
      <c r="F13" s="13"/>
    </row>
    <row r="14" spans="1:6" s="1" customFormat="1" ht="24.75" customHeight="1">
      <c r="A14" s="7" t="s">
        <v>616</v>
      </c>
      <c r="B14" s="8">
        <v>40860</v>
      </c>
      <c r="C14" s="9">
        <v>33798.31</v>
      </c>
      <c r="D14" s="10">
        <f t="shared" si="0"/>
        <v>20.893618645429314</v>
      </c>
      <c r="E14" s="11"/>
      <c r="F14" s="14"/>
    </row>
    <row r="15" spans="1:6" s="1" customFormat="1" ht="24.75" customHeight="1">
      <c r="A15" s="15"/>
      <c r="B15" s="16"/>
      <c r="C15" s="16"/>
      <c r="D15" s="10"/>
      <c r="E15" s="11"/>
      <c r="F15" s="17"/>
    </row>
    <row r="16" spans="1:5" s="1" customFormat="1" ht="24.75" customHeight="1">
      <c r="A16" s="7"/>
      <c r="B16" s="16"/>
      <c r="C16" s="16"/>
      <c r="D16" s="10"/>
      <c r="E16" s="11"/>
    </row>
    <row r="17" spans="1:5" s="1" customFormat="1" ht="24.75" customHeight="1">
      <c r="A17" s="7"/>
      <c r="B17" s="16"/>
      <c r="C17" s="16"/>
      <c r="D17" s="10"/>
      <c r="E17" s="11"/>
    </row>
    <row r="18" spans="1:5" s="1" customFormat="1" ht="24.75" customHeight="1">
      <c r="A18" s="7"/>
      <c r="B18" s="16"/>
      <c r="C18" s="16"/>
      <c r="D18" s="10"/>
      <c r="E18" s="11"/>
    </row>
    <row r="19" spans="1:5" s="1" customFormat="1" ht="24.75" customHeight="1">
      <c r="A19" s="7"/>
      <c r="B19" s="16"/>
      <c r="C19" s="16"/>
      <c r="D19" s="10"/>
      <c r="E19" s="11"/>
    </row>
    <row r="20" spans="1:5" s="1" customFormat="1" ht="24.75" customHeight="1">
      <c r="A20" s="7"/>
      <c r="B20" s="16"/>
      <c r="C20" s="16"/>
      <c r="D20" s="10"/>
      <c r="E20" s="11"/>
    </row>
    <row r="21" spans="1:6" s="1" customFormat="1" ht="24.75" customHeight="1">
      <c r="A21" s="7"/>
      <c r="B21" s="16"/>
      <c r="C21" s="16"/>
      <c r="D21" s="10"/>
      <c r="E21" s="11"/>
      <c r="F21" s="2"/>
    </row>
    <row r="22" spans="1:6" s="1" customFormat="1" ht="24.75" customHeight="1">
      <c r="A22" s="7"/>
      <c r="B22" s="16"/>
      <c r="C22" s="18"/>
      <c r="D22" s="10"/>
      <c r="E22" s="11"/>
      <c r="F22" s="2"/>
    </row>
    <row r="23" spans="1:6" s="1" customFormat="1" ht="24.75" customHeight="1">
      <c r="A23" s="7"/>
      <c r="B23" s="16"/>
      <c r="C23" s="16"/>
      <c r="D23" s="10"/>
      <c r="E23" s="11"/>
      <c r="F23" s="2"/>
    </row>
    <row r="24" spans="1:6" s="1" customFormat="1" ht="24.75" customHeight="1">
      <c r="A24" s="7"/>
      <c r="B24" s="16"/>
      <c r="C24" s="16"/>
      <c r="D24" s="10"/>
      <c r="E24" s="11"/>
      <c r="F24" s="2"/>
    </row>
    <row r="25" spans="1:6" s="1" customFormat="1" ht="24.75" customHeight="1">
      <c r="A25" s="19" t="s">
        <v>31</v>
      </c>
      <c r="B25" s="16">
        <f>SUM(B4:B15)</f>
        <v>483210</v>
      </c>
      <c r="C25" s="16">
        <f>SUM(C4:C15)</f>
        <v>408090.31</v>
      </c>
      <c r="D25" s="10">
        <f>B25/C25*100-100</f>
        <v>18.407614236172392</v>
      </c>
      <c r="E25" s="11"/>
      <c r="F25" s="2"/>
    </row>
    <row r="26" spans="2:5" ht="16.5" customHeight="1">
      <c r="B26" s="11"/>
      <c r="C26" s="11"/>
      <c r="D26" s="11"/>
      <c r="E26" s="11"/>
    </row>
    <row r="27" spans="2:5" ht="16.5" customHeight="1">
      <c r="B27" s="11"/>
      <c r="C27" s="11"/>
      <c r="D27" s="11"/>
      <c r="E27" s="11"/>
    </row>
    <row r="28" spans="2:5" ht="16.5" customHeight="1">
      <c r="B28" s="11"/>
      <c r="C28" s="11"/>
      <c r="D28" s="11"/>
      <c r="E28" s="11"/>
    </row>
    <row r="29" spans="2:5" ht="16.5" customHeight="1">
      <c r="B29" s="11"/>
      <c r="C29" s="11"/>
      <c r="D29" s="11"/>
      <c r="E29" s="11"/>
    </row>
    <row r="30" spans="2:5" ht="16.5" customHeight="1">
      <c r="B30" s="11"/>
      <c r="C30" s="11"/>
      <c r="D30" s="11"/>
      <c r="E30" s="11"/>
    </row>
    <row r="31" spans="2:5" ht="16.5" customHeight="1">
      <c r="B31" s="11"/>
      <c r="C31" s="11"/>
      <c r="D31" s="11"/>
      <c r="E31" s="11"/>
    </row>
    <row r="32" spans="2:5" ht="16.5" customHeight="1">
      <c r="B32" s="11"/>
      <c r="C32" s="11"/>
      <c r="D32" s="11"/>
      <c r="E32" s="11"/>
    </row>
    <row r="33" spans="2:5" ht="16.5" customHeight="1">
      <c r="B33" s="11"/>
      <c r="C33" s="11"/>
      <c r="D33" s="11"/>
      <c r="E33" s="11"/>
    </row>
    <row r="34" spans="2:5" ht="16.5" customHeight="1">
      <c r="B34" s="11"/>
      <c r="C34" s="11"/>
      <c r="D34" s="11"/>
      <c r="E34" s="11"/>
    </row>
    <row r="35" spans="2:5" ht="16.5" customHeight="1">
      <c r="B35" s="11"/>
      <c r="C35" s="11"/>
      <c r="D35" s="11"/>
      <c r="E35" s="11"/>
    </row>
    <row r="36" spans="2:5" ht="16.5" customHeight="1">
      <c r="B36" s="11"/>
      <c r="C36" s="11"/>
      <c r="D36" s="11"/>
      <c r="E36" s="11"/>
    </row>
    <row r="37" spans="2:5" ht="16.5" customHeight="1">
      <c r="B37" s="11"/>
      <c r="C37" s="11"/>
      <c r="D37" s="11"/>
      <c r="E37" s="11"/>
    </row>
  </sheetData>
  <sheetProtection/>
  <mergeCells count="1">
    <mergeCell ref="A1:D1"/>
  </mergeCells>
  <printOptions/>
  <pageMargins left="1.54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E533"/>
  <sheetViews>
    <sheetView showZeros="0" workbookViewId="0" topLeftCell="A1">
      <pane ySplit="4" topLeftCell="A5" activePane="bottomLeft" state="frozen"/>
      <selection pane="bottomLeft" activeCell="H20" sqref="H20"/>
    </sheetView>
  </sheetViews>
  <sheetFormatPr defaultColWidth="9.125" defaultRowHeight="14.25"/>
  <cols>
    <col min="1" max="1" width="8.625" style="34" customWidth="1"/>
    <col min="2" max="2" width="37.875" style="68" customWidth="1"/>
    <col min="3" max="4" width="12.75390625" style="170" customWidth="1"/>
    <col min="5" max="5" width="12.625" style="346" customWidth="1"/>
    <col min="6" max="6" width="5.25390625" style="68" customWidth="1"/>
    <col min="7" max="223" width="9.125" style="68" customWidth="1"/>
    <col min="224" max="16384" width="9.125" style="68" customWidth="1"/>
  </cols>
  <sheetData>
    <row r="1" spans="2:5" ht="23.25" customHeight="1">
      <c r="B1" s="171" t="s">
        <v>57</v>
      </c>
      <c r="C1" s="171"/>
      <c r="D1" s="171"/>
      <c r="E1" s="171"/>
    </row>
    <row r="2" ht="9" customHeight="1"/>
    <row r="3" spans="2:5" ht="18" customHeight="1">
      <c r="B3" s="172"/>
      <c r="C3" s="173"/>
      <c r="D3" s="173"/>
      <c r="E3" s="347" t="s">
        <v>58</v>
      </c>
    </row>
    <row r="4" spans="1:5" s="345" customFormat="1" ht="23.25" customHeight="1">
      <c r="A4" s="348" t="s">
        <v>59</v>
      </c>
      <c r="B4" s="174" t="s">
        <v>2</v>
      </c>
      <c r="C4" s="180" t="s">
        <v>4</v>
      </c>
      <c r="D4" s="349" t="s">
        <v>6</v>
      </c>
      <c r="E4" s="350" t="s">
        <v>7</v>
      </c>
    </row>
    <row r="5" spans="1:5" ht="12.75" customHeight="1">
      <c r="A5" s="74"/>
      <c r="B5" s="176" t="s">
        <v>60</v>
      </c>
      <c r="C5" s="351">
        <v>815279</v>
      </c>
      <c r="D5" s="352">
        <v>739942</v>
      </c>
      <c r="E5" s="187">
        <f aca="true" t="shared" si="0" ref="E5:E68">_xlfn.IFERROR(C5/D5*100-100,0)</f>
        <v>10.181473683072454</v>
      </c>
    </row>
    <row r="6" spans="1:5" ht="12.75" customHeight="1">
      <c r="A6" s="74"/>
      <c r="B6" s="176"/>
      <c r="C6" s="352"/>
      <c r="D6" s="352"/>
      <c r="E6" s="187">
        <f t="shared" si="0"/>
        <v>0</v>
      </c>
    </row>
    <row r="7" spans="1:5" ht="12.75" customHeight="1">
      <c r="A7" s="353">
        <v>201</v>
      </c>
      <c r="B7" s="354" t="s">
        <v>61</v>
      </c>
      <c r="C7" s="355">
        <v>84370</v>
      </c>
      <c r="D7" s="355">
        <v>78408</v>
      </c>
      <c r="E7" s="187">
        <f t="shared" si="0"/>
        <v>7.603815937149278</v>
      </c>
    </row>
    <row r="8" spans="1:5" ht="12.75" customHeight="1">
      <c r="A8" s="353">
        <v>20101</v>
      </c>
      <c r="B8" s="354" t="s">
        <v>62</v>
      </c>
      <c r="C8" s="355">
        <v>2672</v>
      </c>
      <c r="D8" s="355">
        <v>2899</v>
      </c>
      <c r="E8" s="187">
        <f t="shared" si="0"/>
        <v>-7.8302863056226215</v>
      </c>
    </row>
    <row r="9" spans="1:5" ht="12.75" customHeight="1">
      <c r="A9" s="356">
        <v>2010101</v>
      </c>
      <c r="B9" s="357" t="s">
        <v>63</v>
      </c>
      <c r="C9" s="358">
        <v>2454</v>
      </c>
      <c r="D9" s="358">
        <v>2531</v>
      </c>
      <c r="E9" s="187">
        <f t="shared" si="0"/>
        <v>-3.042275780323976</v>
      </c>
    </row>
    <row r="10" spans="1:5" ht="12.75" customHeight="1">
      <c r="A10" s="356">
        <v>2010104</v>
      </c>
      <c r="B10" s="357" t="s">
        <v>64</v>
      </c>
      <c r="C10" s="358">
        <v>74</v>
      </c>
      <c r="D10" s="358">
        <v>103</v>
      </c>
      <c r="E10" s="187">
        <f t="shared" si="0"/>
        <v>-28.155339805825236</v>
      </c>
    </row>
    <row r="11" spans="1:5" ht="12.75" customHeight="1">
      <c r="A11" s="356">
        <v>2010106</v>
      </c>
      <c r="B11" s="357" t="s">
        <v>65</v>
      </c>
      <c r="C11" s="358">
        <v>5</v>
      </c>
      <c r="D11" s="358">
        <v>0</v>
      </c>
      <c r="E11" s="187">
        <f t="shared" si="0"/>
        <v>0</v>
      </c>
    </row>
    <row r="12" spans="1:5" ht="12.75" customHeight="1">
      <c r="A12" s="356">
        <v>2010108</v>
      </c>
      <c r="B12" s="357" t="s">
        <v>66</v>
      </c>
      <c r="C12" s="358">
        <v>119</v>
      </c>
      <c r="D12" s="358">
        <v>102</v>
      </c>
      <c r="E12" s="187">
        <f t="shared" si="0"/>
        <v>16.66666666666667</v>
      </c>
    </row>
    <row r="13" spans="1:5" ht="12.75" customHeight="1">
      <c r="A13" s="356">
        <v>2010199</v>
      </c>
      <c r="B13" s="357" t="s">
        <v>67</v>
      </c>
      <c r="C13" s="358">
        <v>20</v>
      </c>
      <c r="D13" s="358">
        <v>163</v>
      </c>
      <c r="E13" s="187">
        <f t="shared" si="0"/>
        <v>-87.73006134969324</v>
      </c>
    </row>
    <row r="14" spans="1:5" ht="12.75" customHeight="1">
      <c r="A14" s="353">
        <v>20102</v>
      </c>
      <c r="B14" s="354" t="s">
        <v>68</v>
      </c>
      <c r="C14" s="355">
        <v>907</v>
      </c>
      <c r="D14" s="355">
        <v>852</v>
      </c>
      <c r="E14" s="187">
        <f t="shared" si="0"/>
        <v>6.455399061032878</v>
      </c>
    </row>
    <row r="15" spans="1:5" ht="12.75" customHeight="1">
      <c r="A15" s="356">
        <v>2010201</v>
      </c>
      <c r="B15" s="357" t="s">
        <v>63</v>
      </c>
      <c r="C15" s="358">
        <v>792</v>
      </c>
      <c r="D15" s="358">
        <v>690</v>
      </c>
      <c r="E15" s="187">
        <f t="shared" si="0"/>
        <v>14.782608695652172</v>
      </c>
    </row>
    <row r="16" spans="1:5" ht="12.75" customHeight="1">
      <c r="A16" s="356">
        <v>2010204</v>
      </c>
      <c r="B16" s="357" t="s">
        <v>69</v>
      </c>
      <c r="C16" s="358">
        <v>83</v>
      </c>
      <c r="D16" s="358">
        <v>98</v>
      </c>
      <c r="E16" s="187">
        <f t="shared" si="0"/>
        <v>-15.306122448979593</v>
      </c>
    </row>
    <row r="17" spans="1:5" ht="12.75" customHeight="1">
      <c r="A17" s="356">
        <v>2010205</v>
      </c>
      <c r="B17" s="357" t="s">
        <v>70</v>
      </c>
      <c r="C17" s="358">
        <v>25</v>
      </c>
      <c r="D17" s="358">
        <v>30</v>
      </c>
      <c r="E17" s="187">
        <f t="shared" si="0"/>
        <v>-16.666666666666657</v>
      </c>
    </row>
    <row r="18" spans="1:5" ht="12.75" customHeight="1">
      <c r="A18" s="356">
        <v>2010299</v>
      </c>
      <c r="B18" s="357" t="s">
        <v>71</v>
      </c>
      <c r="C18" s="358">
        <v>7</v>
      </c>
      <c r="D18" s="358">
        <v>34</v>
      </c>
      <c r="E18" s="187">
        <f t="shared" si="0"/>
        <v>-79.41176470588235</v>
      </c>
    </row>
    <row r="19" spans="1:5" ht="12.75" customHeight="1">
      <c r="A19" s="353">
        <v>20103</v>
      </c>
      <c r="B19" s="354" t="s">
        <v>72</v>
      </c>
      <c r="C19" s="355">
        <v>34095</v>
      </c>
      <c r="D19" s="355">
        <v>31438</v>
      </c>
      <c r="E19" s="187">
        <f t="shared" si="0"/>
        <v>8.451555442458172</v>
      </c>
    </row>
    <row r="20" spans="1:5" ht="12.75" customHeight="1">
      <c r="A20" s="356">
        <v>2010301</v>
      </c>
      <c r="B20" s="357" t="s">
        <v>63</v>
      </c>
      <c r="C20" s="358">
        <v>20603</v>
      </c>
      <c r="D20" s="358">
        <v>22874</v>
      </c>
      <c r="E20" s="187">
        <f t="shared" si="0"/>
        <v>-9.928302876628493</v>
      </c>
    </row>
    <row r="21" spans="1:5" ht="12.75" customHeight="1">
      <c r="A21" s="356">
        <v>2010302</v>
      </c>
      <c r="B21" s="357" t="s">
        <v>73</v>
      </c>
      <c r="C21" s="358">
        <v>2637</v>
      </c>
      <c r="D21" s="358">
        <v>145</v>
      </c>
      <c r="E21" s="187">
        <f t="shared" si="0"/>
        <v>1718.6206896551723</v>
      </c>
    </row>
    <row r="22" spans="1:5" ht="12.75" customHeight="1">
      <c r="A22" s="356">
        <v>2010306</v>
      </c>
      <c r="B22" s="357" t="s">
        <v>74</v>
      </c>
      <c r="C22" s="358">
        <v>369</v>
      </c>
      <c r="D22" s="358">
        <v>555</v>
      </c>
      <c r="E22" s="187">
        <f t="shared" si="0"/>
        <v>-33.513513513513516</v>
      </c>
    </row>
    <row r="23" spans="1:5" ht="12.75" customHeight="1">
      <c r="A23" s="356">
        <v>2010308</v>
      </c>
      <c r="B23" s="357" t="s">
        <v>75</v>
      </c>
      <c r="C23" s="358">
        <v>524</v>
      </c>
      <c r="D23" s="358">
        <v>460</v>
      </c>
      <c r="E23" s="187">
        <f t="shared" si="0"/>
        <v>13.913043478260875</v>
      </c>
    </row>
    <row r="24" spans="1:5" ht="12.75" customHeight="1">
      <c r="A24" s="356">
        <v>2010350</v>
      </c>
      <c r="B24" s="357" t="s">
        <v>76</v>
      </c>
      <c r="C24" s="358">
        <v>2703</v>
      </c>
      <c r="D24" s="358">
        <v>2351</v>
      </c>
      <c r="E24" s="187">
        <f t="shared" si="0"/>
        <v>14.972352190557217</v>
      </c>
    </row>
    <row r="25" spans="1:5" ht="12.75" customHeight="1">
      <c r="A25" s="356">
        <v>2010399</v>
      </c>
      <c r="B25" s="357" t="s">
        <v>77</v>
      </c>
      <c r="C25" s="358">
        <v>7259</v>
      </c>
      <c r="D25" s="358">
        <v>5053</v>
      </c>
      <c r="E25" s="187">
        <f t="shared" si="0"/>
        <v>43.65723332673659</v>
      </c>
    </row>
    <row r="26" spans="1:5" ht="12.75" customHeight="1">
      <c r="A26" s="353">
        <v>20104</v>
      </c>
      <c r="B26" s="354" t="s">
        <v>78</v>
      </c>
      <c r="C26" s="355">
        <v>5394</v>
      </c>
      <c r="D26" s="355">
        <v>2137</v>
      </c>
      <c r="E26" s="187">
        <f t="shared" si="0"/>
        <v>152.40992044922788</v>
      </c>
    </row>
    <row r="27" spans="1:5" ht="12.75" customHeight="1">
      <c r="A27" s="356">
        <v>2010401</v>
      </c>
      <c r="B27" s="357" t="s">
        <v>63</v>
      </c>
      <c r="C27" s="358">
        <v>1570</v>
      </c>
      <c r="D27" s="358">
        <v>1586</v>
      </c>
      <c r="E27" s="187">
        <f t="shared" si="0"/>
        <v>-1.008827238335428</v>
      </c>
    </row>
    <row r="28" spans="1:5" ht="12.75" customHeight="1">
      <c r="A28" s="356">
        <v>2010406</v>
      </c>
      <c r="B28" s="357" t="s">
        <v>79</v>
      </c>
      <c r="C28" s="358">
        <v>309</v>
      </c>
      <c r="D28" s="358">
        <v>445</v>
      </c>
      <c r="E28" s="187">
        <f t="shared" si="0"/>
        <v>-30.561797752808985</v>
      </c>
    </row>
    <row r="29" spans="1:5" ht="12.75" customHeight="1">
      <c r="A29" s="356">
        <v>2010408</v>
      </c>
      <c r="B29" s="357" t="s">
        <v>80</v>
      </c>
      <c r="C29" s="358">
        <v>18</v>
      </c>
      <c r="D29" s="358">
        <v>100</v>
      </c>
      <c r="E29" s="187">
        <f t="shared" si="0"/>
        <v>-82</v>
      </c>
    </row>
    <row r="30" spans="1:5" ht="12.75" customHeight="1">
      <c r="A30" s="356">
        <v>2010499</v>
      </c>
      <c r="B30" s="357" t="s">
        <v>81</v>
      </c>
      <c r="C30" s="358">
        <v>3497</v>
      </c>
      <c r="D30" s="358">
        <v>6</v>
      </c>
      <c r="E30" s="187">
        <f t="shared" si="0"/>
        <v>58183.333333333336</v>
      </c>
    </row>
    <row r="31" spans="1:5" ht="12.75" customHeight="1">
      <c r="A31" s="353">
        <v>20105</v>
      </c>
      <c r="B31" s="354" t="s">
        <v>82</v>
      </c>
      <c r="C31" s="355">
        <v>2434</v>
      </c>
      <c r="D31" s="355">
        <v>2554</v>
      </c>
      <c r="E31" s="187">
        <f t="shared" si="0"/>
        <v>-4.698512137823016</v>
      </c>
    </row>
    <row r="32" spans="1:5" ht="12.75" customHeight="1">
      <c r="A32" s="356">
        <v>2010501</v>
      </c>
      <c r="B32" s="357" t="s">
        <v>63</v>
      </c>
      <c r="C32" s="358">
        <v>560</v>
      </c>
      <c r="D32" s="358">
        <v>609</v>
      </c>
      <c r="E32" s="187">
        <f t="shared" si="0"/>
        <v>-8.045977011494259</v>
      </c>
    </row>
    <row r="33" spans="1:5" ht="12.75" customHeight="1">
      <c r="A33" s="356">
        <v>2010502</v>
      </c>
      <c r="B33" s="357" t="s">
        <v>73</v>
      </c>
      <c r="C33" s="358">
        <v>37</v>
      </c>
      <c r="D33" s="358">
        <v>5</v>
      </c>
      <c r="E33" s="187">
        <f t="shared" si="0"/>
        <v>640</v>
      </c>
    </row>
    <row r="34" spans="1:5" ht="12.75" customHeight="1">
      <c r="A34" s="356">
        <v>2010505</v>
      </c>
      <c r="B34" s="357" t="s">
        <v>83</v>
      </c>
      <c r="C34" s="358">
        <v>36</v>
      </c>
      <c r="D34" s="358">
        <v>32</v>
      </c>
      <c r="E34" s="187">
        <f t="shared" si="0"/>
        <v>12.5</v>
      </c>
    </row>
    <row r="35" spans="1:5" ht="12.75" customHeight="1">
      <c r="A35" s="356">
        <v>2010507</v>
      </c>
      <c r="B35" s="357" t="s">
        <v>84</v>
      </c>
      <c r="C35" s="358">
        <v>162</v>
      </c>
      <c r="D35" s="358">
        <v>360</v>
      </c>
      <c r="E35" s="187">
        <f t="shared" si="0"/>
        <v>-55</v>
      </c>
    </row>
    <row r="36" spans="1:5" ht="12.75" customHeight="1">
      <c r="A36" s="356">
        <v>2010508</v>
      </c>
      <c r="B36" s="357" t="s">
        <v>85</v>
      </c>
      <c r="C36" s="358">
        <v>1</v>
      </c>
      <c r="D36" s="358">
        <v>0</v>
      </c>
      <c r="E36" s="187">
        <f t="shared" si="0"/>
        <v>0</v>
      </c>
    </row>
    <row r="37" spans="1:5" ht="12.75" customHeight="1">
      <c r="A37" s="356">
        <v>2010550</v>
      </c>
      <c r="B37" s="357" t="s">
        <v>76</v>
      </c>
      <c r="C37" s="358">
        <v>1153</v>
      </c>
      <c r="D37" s="358">
        <v>1155</v>
      </c>
      <c r="E37" s="187">
        <f t="shared" si="0"/>
        <v>-0.17316017316016996</v>
      </c>
    </row>
    <row r="38" spans="1:5" ht="12.75" customHeight="1">
      <c r="A38" s="356">
        <v>2010599</v>
      </c>
      <c r="B38" s="357" t="s">
        <v>86</v>
      </c>
      <c r="C38" s="358">
        <v>485</v>
      </c>
      <c r="D38" s="358">
        <v>393</v>
      </c>
      <c r="E38" s="187">
        <f t="shared" si="0"/>
        <v>23.409669211195933</v>
      </c>
    </row>
    <row r="39" spans="1:5" ht="12.75" customHeight="1">
      <c r="A39" s="353">
        <v>20106</v>
      </c>
      <c r="B39" s="354" t="s">
        <v>87</v>
      </c>
      <c r="C39" s="355">
        <v>1607</v>
      </c>
      <c r="D39" s="355">
        <v>1661</v>
      </c>
      <c r="E39" s="187">
        <f t="shared" si="0"/>
        <v>-3.2510535821794093</v>
      </c>
    </row>
    <row r="40" spans="1:5" ht="12.75" customHeight="1">
      <c r="A40" s="356">
        <v>2010601</v>
      </c>
      <c r="B40" s="357" t="s">
        <v>63</v>
      </c>
      <c r="C40" s="358">
        <v>1298</v>
      </c>
      <c r="D40" s="358">
        <v>1056</v>
      </c>
      <c r="E40" s="187">
        <f t="shared" si="0"/>
        <v>22.91666666666667</v>
      </c>
    </row>
    <row r="41" spans="1:5" ht="12.75" customHeight="1">
      <c r="A41" s="356">
        <v>2010607</v>
      </c>
      <c r="B41" s="357" t="s">
        <v>88</v>
      </c>
      <c r="C41" s="358">
        <v>90</v>
      </c>
      <c r="D41" s="358">
        <v>70</v>
      </c>
      <c r="E41" s="187">
        <f t="shared" si="0"/>
        <v>28.571428571428584</v>
      </c>
    </row>
    <row r="42" spans="1:5" ht="12.75" customHeight="1">
      <c r="A42" s="356">
        <v>2010699</v>
      </c>
      <c r="B42" s="357" t="s">
        <v>89</v>
      </c>
      <c r="C42" s="358">
        <v>219</v>
      </c>
      <c r="D42" s="358">
        <v>535</v>
      </c>
      <c r="E42" s="187">
        <f t="shared" si="0"/>
        <v>-59.06542056074766</v>
      </c>
    </row>
    <row r="43" spans="1:5" ht="12.75" customHeight="1">
      <c r="A43" s="353">
        <v>20107</v>
      </c>
      <c r="B43" s="354" t="s">
        <v>90</v>
      </c>
      <c r="C43" s="355">
        <v>7112</v>
      </c>
      <c r="D43" s="355">
        <v>6928</v>
      </c>
      <c r="E43" s="187">
        <f t="shared" si="0"/>
        <v>2.6558891454965305</v>
      </c>
    </row>
    <row r="44" spans="1:5" ht="12.75" customHeight="1">
      <c r="A44" s="356">
        <v>2010701</v>
      </c>
      <c r="B44" s="357" t="s">
        <v>63</v>
      </c>
      <c r="C44" s="358">
        <v>5499</v>
      </c>
      <c r="D44" s="358">
        <v>5619</v>
      </c>
      <c r="E44" s="187">
        <f t="shared" si="0"/>
        <v>-2.13561131873999</v>
      </c>
    </row>
    <row r="45" spans="1:5" ht="12.75" customHeight="1">
      <c r="A45" s="356">
        <v>2010706</v>
      </c>
      <c r="B45" s="357" t="s">
        <v>91</v>
      </c>
      <c r="C45" s="358">
        <v>501</v>
      </c>
      <c r="D45" s="358">
        <v>546</v>
      </c>
      <c r="E45" s="187">
        <f t="shared" si="0"/>
        <v>-8.241758241758248</v>
      </c>
    </row>
    <row r="46" spans="1:5" ht="12.75" customHeight="1">
      <c r="A46" s="356">
        <v>2010709</v>
      </c>
      <c r="B46" s="357" t="s">
        <v>88</v>
      </c>
      <c r="C46" s="358">
        <v>88</v>
      </c>
      <c r="D46" s="358">
        <v>68</v>
      </c>
      <c r="E46" s="187">
        <f t="shared" si="0"/>
        <v>29.411764705882348</v>
      </c>
    </row>
    <row r="47" spans="1:5" ht="12.75" customHeight="1">
      <c r="A47" s="356">
        <v>2010799</v>
      </c>
      <c r="B47" s="357" t="s">
        <v>92</v>
      </c>
      <c r="C47" s="358">
        <v>1024</v>
      </c>
      <c r="D47" s="358">
        <v>695</v>
      </c>
      <c r="E47" s="187">
        <f t="shared" si="0"/>
        <v>47.33812949640287</v>
      </c>
    </row>
    <row r="48" spans="1:5" ht="12.75" customHeight="1">
      <c r="A48" s="353">
        <v>20108</v>
      </c>
      <c r="B48" s="354" t="s">
        <v>93</v>
      </c>
      <c r="C48" s="355">
        <v>588</v>
      </c>
      <c r="D48" s="355">
        <v>652</v>
      </c>
      <c r="E48" s="187">
        <f t="shared" si="0"/>
        <v>-9.815950920245399</v>
      </c>
    </row>
    <row r="49" spans="1:5" ht="12.75" customHeight="1">
      <c r="A49" s="356">
        <v>2010801</v>
      </c>
      <c r="B49" s="357" t="s">
        <v>63</v>
      </c>
      <c r="C49" s="358">
        <v>492</v>
      </c>
      <c r="D49" s="358">
        <v>543</v>
      </c>
      <c r="E49" s="187">
        <f t="shared" si="0"/>
        <v>-9.392265193370164</v>
      </c>
    </row>
    <row r="50" spans="1:5" ht="12.75" customHeight="1">
      <c r="A50" s="356">
        <v>2010804</v>
      </c>
      <c r="B50" s="357" t="s">
        <v>94</v>
      </c>
      <c r="C50" s="358">
        <v>92</v>
      </c>
      <c r="D50" s="358">
        <v>105</v>
      </c>
      <c r="E50" s="187">
        <f t="shared" si="0"/>
        <v>-12.38095238095238</v>
      </c>
    </row>
    <row r="51" spans="1:5" ht="12.75" customHeight="1">
      <c r="A51" s="356">
        <v>2010899</v>
      </c>
      <c r="B51" s="357" t="s">
        <v>95</v>
      </c>
      <c r="C51" s="358">
        <v>4</v>
      </c>
      <c r="D51" s="358">
        <v>4</v>
      </c>
      <c r="E51" s="187">
        <f t="shared" si="0"/>
        <v>0</v>
      </c>
    </row>
    <row r="52" spans="1:5" ht="12.75" customHeight="1">
      <c r="A52" s="353">
        <v>20110</v>
      </c>
      <c r="B52" s="354" t="s">
        <v>96</v>
      </c>
      <c r="C52" s="355">
        <v>3009</v>
      </c>
      <c r="D52" s="355">
        <v>3132</v>
      </c>
      <c r="E52" s="187">
        <f t="shared" si="0"/>
        <v>-3.927203065134094</v>
      </c>
    </row>
    <row r="53" spans="1:5" ht="12.75" customHeight="1">
      <c r="A53" s="356">
        <v>2011001</v>
      </c>
      <c r="B53" s="357" t="s">
        <v>63</v>
      </c>
      <c r="C53" s="358">
        <v>2826</v>
      </c>
      <c r="D53" s="358">
        <v>2940</v>
      </c>
      <c r="E53" s="187">
        <f t="shared" si="0"/>
        <v>-3.8775510204081627</v>
      </c>
    </row>
    <row r="54" spans="1:5" ht="12.75" customHeight="1">
      <c r="A54" s="356">
        <v>2011011</v>
      </c>
      <c r="B54" s="357" t="s">
        <v>97</v>
      </c>
      <c r="C54" s="358">
        <v>34</v>
      </c>
      <c r="D54" s="358">
        <v>42</v>
      </c>
      <c r="E54" s="187">
        <f t="shared" si="0"/>
        <v>-19.04761904761905</v>
      </c>
    </row>
    <row r="55" spans="1:5" ht="12.75" customHeight="1">
      <c r="A55" s="356">
        <v>2011050</v>
      </c>
      <c r="B55" s="357" t="s">
        <v>76</v>
      </c>
      <c r="C55" s="358">
        <v>0</v>
      </c>
      <c r="D55" s="358">
        <v>49</v>
      </c>
      <c r="E55" s="187">
        <f t="shared" si="0"/>
        <v>-100</v>
      </c>
    </row>
    <row r="56" spans="1:5" ht="12.75" customHeight="1">
      <c r="A56" s="356">
        <v>2011099</v>
      </c>
      <c r="B56" s="357" t="s">
        <v>98</v>
      </c>
      <c r="C56" s="358">
        <v>149</v>
      </c>
      <c r="D56" s="358">
        <v>101</v>
      </c>
      <c r="E56" s="187">
        <f t="shared" si="0"/>
        <v>47.52475247524751</v>
      </c>
    </row>
    <row r="57" spans="1:5" ht="12.75" customHeight="1">
      <c r="A57" s="353">
        <v>20111</v>
      </c>
      <c r="B57" s="354" t="s">
        <v>99</v>
      </c>
      <c r="C57" s="355">
        <v>2404</v>
      </c>
      <c r="D57" s="355">
        <v>1565</v>
      </c>
      <c r="E57" s="187">
        <f t="shared" si="0"/>
        <v>53.610223642172514</v>
      </c>
    </row>
    <row r="58" spans="1:5" ht="12.75" customHeight="1">
      <c r="A58" s="356">
        <v>2011101</v>
      </c>
      <c r="B58" s="357" t="s">
        <v>63</v>
      </c>
      <c r="C58" s="358">
        <v>2241</v>
      </c>
      <c r="D58" s="358">
        <v>1509</v>
      </c>
      <c r="E58" s="187">
        <f t="shared" si="0"/>
        <v>48.5089463220676</v>
      </c>
    </row>
    <row r="59" spans="1:5" ht="12.75" customHeight="1">
      <c r="A59" s="356">
        <v>2011199</v>
      </c>
      <c r="B59" s="357" t="s">
        <v>100</v>
      </c>
      <c r="C59" s="358">
        <v>163</v>
      </c>
      <c r="D59" s="358">
        <v>56</v>
      </c>
      <c r="E59" s="187">
        <f t="shared" si="0"/>
        <v>191.07142857142856</v>
      </c>
    </row>
    <row r="60" spans="1:5" ht="12.75" customHeight="1">
      <c r="A60" s="353">
        <v>20113</v>
      </c>
      <c r="B60" s="354" t="s">
        <v>101</v>
      </c>
      <c r="C60" s="355">
        <v>1475</v>
      </c>
      <c r="D60" s="355">
        <v>1430</v>
      </c>
      <c r="E60" s="187">
        <f t="shared" si="0"/>
        <v>3.1468531468531467</v>
      </c>
    </row>
    <row r="61" spans="1:5" ht="12.75" customHeight="1">
      <c r="A61" s="356">
        <v>2011301</v>
      </c>
      <c r="B61" s="357" t="s">
        <v>63</v>
      </c>
      <c r="C61" s="358">
        <v>712</v>
      </c>
      <c r="D61" s="358">
        <v>1277</v>
      </c>
      <c r="E61" s="187">
        <f t="shared" si="0"/>
        <v>-44.244322631166796</v>
      </c>
    </row>
    <row r="62" spans="1:5" ht="12.75" customHeight="1">
      <c r="A62" s="356">
        <v>2011350</v>
      </c>
      <c r="B62" s="357" t="s">
        <v>76</v>
      </c>
      <c r="C62" s="358">
        <v>666</v>
      </c>
      <c r="D62" s="358">
        <v>0</v>
      </c>
      <c r="E62" s="187">
        <f t="shared" si="0"/>
        <v>0</v>
      </c>
    </row>
    <row r="63" spans="1:5" ht="12.75" customHeight="1">
      <c r="A63" s="356">
        <v>2011399</v>
      </c>
      <c r="B63" s="357" t="s">
        <v>102</v>
      </c>
      <c r="C63" s="358">
        <v>97</v>
      </c>
      <c r="D63" s="358">
        <v>153</v>
      </c>
      <c r="E63" s="187">
        <f t="shared" si="0"/>
        <v>-36.60130718954249</v>
      </c>
    </row>
    <row r="64" spans="1:5" ht="12.75" customHeight="1">
      <c r="A64" s="353">
        <v>20114</v>
      </c>
      <c r="B64" s="354" t="s">
        <v>103</v>
      </c>
      <c r="C64" s="355">
        <v>69</v>
      </c>
      <c r="D64" s="355">
        <v>84</v>
      </c>
      <c r="E64" s="187">
        <f t="shared" si="0"/>
        <v>-17.85714285714286</v>
      </c>
    </row>
    <row r="65" spans="1:5" ht="12.75" customHeight="1">
      <c r="A65" s="356">
        <v>2011450</v>
      </c>
      <c r="B65" s="357" t="s">
        <v>76</v>
      </c>
      <c r="C65" s="358">
        <v>69</v>
      </c>
      <c r="D65" s="358">
        <v>84</v>
      </c>
      <c r="E65" s="187">
        <f t="shared" si="0"/>
        <v>-17.85714285714286</v>
      </c>
    </row>
    <row r="66" spans="1:5" ht="12.75" customHeight="1">
      <c r="A66" s="353">
        <v>20115</v>
      </c>
      <c r="B66" s="354" t="s">
        <v>104</v>
      </c>
      <c r="C66" s="355">
        <v>4679</v>
      </c>
      <c r="D66" s="355">
        <v>4850</v>
      </c>
      <c r="E66" s="187">
        <f t="shared" si="0"/>
        <v>-3.5257731958762975</v>
      </c>
    </row>
    <row r="67" spans="1:5" ht="12.75" customHeight="1">
      <c r="A67" s="356">
        <v>2011501</v>
      </c>
      <c r="B67" s="357" t="s">
        <v>63</v>
      </c>
      <c r="C67" s="358">
        <v>3992</v>
      </c>
      <c r="D67" s="358">
        <v>4290</v>
      </c>
      <c r="E67" s="187">
        <f t="shared" si="0"/>
        <v>-6.946386946386951</v>
      </c>
    </row>
    <row r="68" spans="1:5" ht="12.75" customHeight="1">
      <c r="A68" s="356">
        <v>2011599</v>
      </c>
      <c r="B68" s="357" t="s">
        <v>105</v>
      </c>
      <c r="C68" s="358">
        <v>687</v>
      </c>
      <c r="D68" s="358">
        <v>560</v>
      </c>
      <c r="E68" s="187">
        <f t="shared" si="0"/>
        <v>22.67857142857143</v>
      </c>
    </row>
    <row r="69" spans="1:5" ht="12.75" customHeight="1">
      <c r="A69" s="353">
        <v>20117</v>
      </c>
      <c r="B69" s="354" t="s">
        <v>106</v>
      </c>
      <c r="C69" s="355">
        <v>1278</v>
      </c>
      <c r="D69" s="355">
        <v>1359</v>
      </c>
      <c r="E69" s="187">
        <f aca="true" t="shared" si="1" ref="E69:E132">_xlfn.IFERROR(C69/D69*100-100,0)</f>
        <v>-5.960264900662253</v>
      </c>
    </row>
    <row r="70" spans="1:5" ht="12.75" customHeight="1">
      <c r="A70" s="356">
        <v>2011750</v>
      </c>
      <c r="B70" s="357" t="s">
        <v>76</v>
      </c>
      <c r="C70" s="358">
        <v>707</v>
      </c>
      <c r="D70" s="358">
        <v>764</v>
      </c>
      <c r="E70" s="187">
        <f t="shared" si="1"/>
        <v>-7.460732984293202</v>
      </c>
    </row>
    <row r="71" spans="1:5" ht="12.75" customHeight="1">
      <c r="A71" s="356">
        <v>2011799</v>
      </c>
      <c r="B71" s="357" t="s">
        <v>107</v>
      </c>
      <c r="C71" s="358">
        <v>571</v>
      </c>
      <c r="D71" s="358">
        <v>595</v>
      </c>
      <c r="E71" s="187">
        <f t="shared" si="1"/>
        <v>-4.033613445378151</v>
      </c>
    </row>
    <row r="72" spans="1:5" ht="12.75" customHeight="1">
      <c r="A72" s="353">
        <v>20123</v>
      </c>
      <c r="B72" s="354" t="s">
        <v>108</v>
      </c>
      <c r="C72" s="355">
        <v>9</v>
      </c>
      <c r="D72" s="355">
        <v>0</v>
      </c>
      <c r="E72" s="187">
        <f t="shared" si="1"/>
        <v>0</v>
      </c>
    </row>
    <row r="73" spans="1:5" ht="12.75" customHeight="1">
      <c r="A73" s="356">
        <v>2012399</v>
      </c>
      <c r="B73" s="357" t="s">
        <v>109</v>
      </c>
      <c r="C73" s="358">
        <v>9</v>
      </c>
      <c r="D73" s="358">
        <v>0</v>
      </c>
      <c r="E73" s="187">
        <f t="shared" si="1"/>
        <v>0</v>
      </c>
    </row>
    <row r="74" spans="1:5" ht="12.75" customHeight="1">
      <c r="A74" s="353">
        <v>20124</v>
      </c>
      <c r="B74" s="354" t="s">
        <v>110</v>
      </c>
      <c r="C74" s="355">
        <v>370</v>
      </c>
      <c r="D74" s="355">
        <v>408</v>
      </c>
      <c r="E74" s="187">
        <f t="shared" si="1"/>
        <v>-9.313725490196077</v>
      </c>
    </row>
    <row r="75" spans="1:5" ht="12.75" customHeight="1">
      <c r="A75" s="356">
        <v>2012401</v>
      </c>
      <c r="B75" s="357" t="s">
        <v>63</v>
      </c>
      <c r="C75" s="358">
        <v>306</v>
      </c>
      <c r="D75" s="358">
        <v>328</v>
      </c>
      <c r="E75" s="187">
        <f t="shared" si="1"/>
        <v>-6.707317073170728</v>
      </c>
    </row>
    <row r="76" spans="1:5" ht="12.75" customHeight="1">
      <c r="A76" s="356">
        <v>2012404</v>
      </c>
      <c r="B76" s="357" t="s">
        <v>111</v>
      </c>
      <c r="C76" s="358">
        <v>64</v>
      </c>
      <c r="D76" s="358">
        <v>80</v>
      </c>
      <c r="E76" s="187">
        <f t="shared" si="1"/>
        <v>-20</v>
      </c>
    </row>
    <row r="77" spans="1:5" ht="12.75" customHeight="1">
      <c r="A77" s="353">
        <v>20125</v>
      </c>
      <c r="B77" s="354" t="s">
        <v>112</v>
      </c>
      <c r="C77" s="355">
        <v>470</v>
      </c>
      <c r="D77" s="355">
        <v>509</v>
      </c>
      <c r="E77" s="187">
        <f t="shared" si="1"/>
        <v>-7.662082514734763</v>
      </c>
    </row>
    <row r="78" spans="1:5" ht="12.75" customHeight="1">
      <c r="A78" s="356">
        <v>2012501</v>
      </c>
      <c r="B78" s="357" t="s">
        <v>63</v>
      </c>
      <c r="C78" s="358">
        <v>365</v>
      </c>
      <c r="D78" s="358">
        <v>420</v>
      </c>
      <c r="E78" s="187">
        <f t="shared" si="1"/>
        <v>-13.095238095238088</v>
      </c>
    </row>
    <row r="79" spans="1:5" ht="12.75" customHeight="1">
      <c r="A79" s="356">
        <v>2012505</v>
      </c>
      <c r="B79" s="357" t="s">
        <v>113</v>
      </c>
      <c r="C79" s="358">
        <v>30</v>
      </c>
      <c r="D79" s="358">
        <v>30</v>
      </c>
      <c r="E79" s="187">
        <f t="shared" si="1"/>
        <v>0</v>
      </c>
    </row>
    <row r="80" spans="1:5" ht="12.75" customHeight="1">
      <c r="A80" s="356">
        <v>2012506</v>
      </c>
      <c r="B80" s="357" t="s">
        <v>114</v>
      </c>
      <c r="C80" s="358">
        <v>75</v>
      </c>
      <c r="D80" s="358">
        <v>59</v>
      </c>
      <c r="E80" s="187">
        <f t="shared" si="1"/>
        <v>27.11864406779661</v>
      </c>
    </row>
    <row r="81" spans="1:5" ht="12.75" customHeight="1">
      <c r="A81" s="353">
        <v>20126</v>
      </c>
      <c r="B81" s="354" t="s">
        <v>115</v>
      </c>
      <c r="C81" s="355">
        <v>564</v>
      </c>
      <c r="D81" s="355">
        <v>581</v>
      </c>
      <c r="E81" s="187">
        <f t="shared" si="1"/>
        <v>-2.9259896729776216</v>
      </c>
    </row>
    <row r="82" spans="1:5" ht="12.75" customHeight="1">
      <c r="A82" s="356">
        <v>2012601</v>
      </c>
      <c r="B82" s="357" t="s">
        <v>63</v>
      </c>
      <c r="C82" s="358">
        <v>284</v>
      </c>
      <c r="D82" s="358">
        <v>310</v>
      </c>
      <c r="E82" s="187">
        <f t="shared" si="1"/>
        <v>-8.387096774193552</v>
      </c>
    </row>
    <row r="83" spans="1:5" ht="12.75" customHeight="1">
      <c r="A83" s="356">
        <v>2012604</v>
      </c>
      <c r="B83" s="357" t="s">
        <v>116</v>
      </c>
      <c r="C83" s="358">
        <v>262</v>
      </c>
      <c r="D83" s="358">
        <v>271</v>
      </c>
      <c r="E83" s="187">
        <f t="shared" si="1"/>
        <v>-3.3210332103321036</v>
      </c>
    </row>
    <row r="84" spans="1:5" ht="12.75" customHeight="1">
      <c r="A84" s="356">
        <v>2012699</v>
      </c>
      <c r="B84" s="357" t="s">
        <v>117</v>
      </c>
      <c r="C84" s="358">
        <v>18</v>
      </c>
      <c r="D84" s="358">
        <v>0</v>
      </c>
      <c r="E84" s="187">
        <f t="shared" si="1"/>
        <v>0</v>
      </c>
    </row>
    <row r="85" spans="1:5" ht="12.75" customHeight="1">
      <c r="A85" s="353">
        <v>20128</v>
      </c>
      <c r="B85" s="354" t="s">
        <v>118</v>
      </c>
      <c r="C85" s="355">
        <v>110</v>
      </c>
      <c r="D85" s="355">
        <v>171</v>
      </c>
      <c r="E85" s="187">
        <f t="shared" si="1"/>
        <v>-35.672514619883046</v>
      </c>
    </row>
    <row r="86" spans="1:5" ht="12.75" customHeight="1">
      <c r="A86" s="356">
        <v>2012801</v>
      </c>
      <c r="B86" s="357" t="s">
        <v>63</v>
      </c>
      <c r="C86" s="358">
        <v>104</v>
      </c>
      <c r="D86" s="358">
        <v>134</v>
      </c>
      <c r="E86" s="187">
        <f t="shared" si="1"/>
        <v>-22.388059701492537</v>
      </c>
    </row>
    <row r="87" spans="1:5" ht="12.75" customHeight="1">
      <c r="A87" s="356">
        <v>2012899</v>
      </c>
      <c r="B87" s="357" t="s">
        <v>119</v>
      </c>
      <c r="C87" s="358">
        <v>6</v>
      </c>
      <c r="D87" s="358">
        <v>37</v>
      </c>
      <c r="E87" s="187">
        <f t="shared" si="1"/>
        <v>-83.78378378378378</v>
      </c>
    </row>
    <row r="88" spans="1:5" ht="12.75" customHeight="1">
      <c r="A88" s="353">
        <v>20129</v>
      </c>
      <c r="B88" s="354" t="s">
        <v>120</v>
      </c>
      <c r="C88" s="355">
        <v>999</v>
      </c>
      <c r="D88" s="355">
        <v>1124</v>
      </c>
      <c r="E88" s="187">
        <f t="shared" si="1"/>
        <v>-11.120996441281136</v>
      </c>
    </row>
    <row r="89" spans="1:5" ht="12.75" customHeight="1">
      <c r="A89" s="356">
        <v>2012901</v>
      </c>
      <c r="B89" s="357" t="s">
        <v>63</v>
      </c>
      <c r="C89" s="358">
        <v>778</v>
      </c>
      <c r="D89" s="358">
        <v>719</v>
      </c>
      <c r="E89" s="187">
        <f t="shared" si="1"/>
        <v>8.205841446453405</v>
      </c>
    </row>
    <row r="90" spans="1:5" ht="12.75" customHeight="1">
      <c r="A90" s="356">
        <v>2012950</v>
      </c>
      <c r="B90" s="357" t="s">
        <v>76</v>
      </c>
      <c r="C90" s="358">
        <v>0</v>
      </c>
      <c r="D90" s="358">
        <v>97</v>
      </c>
      <c r="E90" s="187">
        <f t="shared" si="1"/>
        <v>-100</v>
      </c>
    </row>
    <row r="91" spans="1:5" ht="12.75" customHeight="1">
      <c r="A91" s="356">
        <v>2012999</v>
      </c>
      <c r="B91" s="357" t="s">
        <v>121</v>
      </c>
      <c r="C91" s="358">
        <v>221</v>
      </c>
      <c r="D91" s="358">
        <v>308</v>
      </c>
      <c r="E91" s="187">
        <f t="shared" si="1"/>
        <v>-28.246753246753244</v>
      </c>
    </row>
    <row r="92" spans="1:5" ht="12.75" customHeight="1">
      <c r="A92" s="353">
        <v>20131</v>
      </c>
      <c r="B92" s="354" t="s">
        <v>122</v>
      </c>
      <c r="C92" s="355">
        <v>5808</v>
      </c>
      <c r="D92" s="355">
        <v>6634</v>
      </c>
      <c r="E92" s="187">
        <f t="shared" si="1"/>
        <v>-12.451009948748876</v>
      </c>
    </row>
    <row r="93" spans="1:5" ht="12.75" customHeight="1">
      <c r="A93" s="356">
        <v>2013101</v>
      </c>
      <c r="B93" s="357" t="s">
        <v>63</v>
      </c>
      <c r="C93" s="358">
        <v>4502</v>
      </c>
      <c r="D93" s="358">
        <v>4536</v>
      </c>
      <c r="E93" s="187">
        <f t="shared" si="1"/>
        <v>-0.7495590828924179</v>
      </c>
    </row>
    <row r="94" spans="1:5" ht="12.75" customHeight="1">
      <c r="A94" s="356">
        <v>2013102</v>
      </c>
      <c r="B94" s="357" t="s">
        <v>73</v>
      </c>
      <c r="C94" s="358">
        <v>218</v>
      </c>
      <c r="D94" s="358">
        <v>0</v>
      </c>
      <c r="E94" s="187">
        <f t="shared" si="1"/>
        <v>0</v>
      </c>
    </row>
    <row r="95" spans="1:5" ht="12.75" customHeight="1">
      <c r="A95" s="356">
        <v>2013105</v>
      </c>
      <c r="B95" s="357" t="s">
        <v>123</v>
      </c>
      <c r="C95" s="358">
        <v>1</v>
      </c>
      <c r="D95" s="358">
        <v>0</v>
      </c>
      <c r="E95" s="187">
        <f t="shared" si="1"/>
        <v>0</v>
      </c>
    </row>
    <row r="96" spans="1:5" ht="12.75" customHeight="1">
      <c r="A96" s="356">
        <v>2013150</v>
      </c>
      <c r="B96" s="357" t="s">
        <v>76</v>
      </c>
      <c r="C96" s="358">
        <v>216</v>
      </c>
      <c r="D96" s="358">
        <v>243</v>
      </c>
      <c r="E96" s="187">
        <f t="shared" si="1"/>
        <v>-11.111111111111114</v>
      </c>
    </row>
    <row r="97" spans="1:5" ht="12.75" customHeight="1">
      <c r="A97" s="356">
        <v>2013199</v>
      </c>
      <c r="B97" s="357" t="s">
        <v>124</v>
      </c>
      <c r="C97" s="358">
        <v>871</v>
      </c>
      <c r="D97" s="358">
        <v>1855</v>
      </c>
      <c r="E97" s="187">
        <f t="shared" si="1"/>
        <v>-53.04582210242587</v>
      </c>
    </row>
    <row r="98" spans="1:5" ht="12.75" customHeight="1">
      <c r="A98" s="353">
        <v>20132</v>
      </c>
      <c r="B98" s="354" t="s">
        <v>125</v>
      </c>
      <c r="C98" s="355">
        <v>2143</v>
      </c>
      <c r="D98" s="355">
        <v>1697</v>
      </c>
      <c r="E98" s="187">
        <f t="shared" si="1"/>
        <v>26.281673541543896</v>
      </c>
    </row>
    <row r="99" spans="1:5" ht="12.75" customHeight="1">
      <c r="A99" s="356">
        <v>2013201</v>
      </c>
      <c r="B99" s="357" t="s">
        <v>63</v>
      </c>
      <c r="C99" s="358">
        <v>821</v>
      </c>
      <c r="D99" s="358">
        <v>903</v>
      </c>
      <c r="E99" s="187">
        <f t="shared" si="1"/>
        <v>-9.08084163898117</v>
      </c>
    </row>
    <row r="100" spans="1:5" ht="12.75" customHeight="1">
      <c r="A100" s="356">
        <v>2013299</v>
      </c>
      <c r="B100" s="357" t="s">
        <v>126</v>
      </c>
      <c r="C100" s="358">
        <v>1322</v>
      </c>
      <c r="D100" s="358">
        <v>794</v>
      </c>
      <c r="E100" s="187">
        <f t="shared" si="1"/>
        <v>66.49874055415617</v>
      </c>
    </row>
    <row r="101" spans="1:5" ht="12.75" customHeight="1">
      <c r="A101" s="353">
        <v>20133</v>
      </c>
      <c r="B101" s="354" t="s">
        <v>127</v>
      </c>
      <c r="C101" s="355">
        <v>1742</v>
      </c>
      <c r="D101" s="355">
        <v>1058</v>
      </c>
      <c r="E101" s="187">
        <f t="shared" si="1"/>
        <v>64.65028355387523</v>
      </c>
    </row>
    <row r="102" spans="1:5" ht="12.75" customHeight="1">
      <c r="A102" s="356">
        <v>2013301</v>
      </c>
      <c r="B102" s="357" t="s">
        <v>63</v>
      </c>
      <c r="C102" s="358">
        <v>837</v>
      </c>
      <c r="D102" s="358">
        <v>839</v>
      </c>
      <c r="E102" s="187">
        <f t="shared" si="1"/>
        <v>-0.23837902264600075</v>
      </c>
    </row>
    <row r="103" spans="1:5" ht="12.75" customHeight="1">
      <c r="A103" s="356">
        <v>2013399</v>
      </c>
      <c r="B103" s="357" t="s">
        <v>128</v>
      </c>
      <c r="C103" s="358">
        <v>905</v>
      </c>
      <c r="D103" s="358">
        <v>219</v>
      </c>
      <c r="E103" s="187">
        <f t="shared" si="1"/>
        <v>313.24200913242015</v>
      </c>
    </row>
    <row r="104" spans="1:5" ht="12.75" customHeight="1">
      <c r="A104" s="353">
        <v>20134</v>
      </c>
      <c r="B104" s="354" t="s">
        <v>129</v>
      </c>
      <c r="C104" s="355">
        <v>499</v>
      </c>
      <c r="D104" s="355">
        <v>387</v>
      </c>
      <c r="E104" s="187">
        <f t="shared" si="1"/>
        <v>28.94056847545218</v>
      </c>
    </row>
    <row r="105" spans="1:5" ht="12.75" customHeight="1">
      <c r="A105" s="356">
        <v>2013401</v>
      </c>
      <c r="B105" s="357" t="s">
        <v>63</v>
      </c>
      <c r="C105" s="358">
        <v>371</v>
      </c>
      <c r="D105" s="358">
        <v>323</v>
      </c>
      <c r="E105" s="187">
        <f t="shared" si="1"/>
        <v>14.860681114551085</v>
      </c>
    </row>
    <row r="106" spans="1:5" ht="12.75" customHeight="1">
      <c r="A106" s="356">
        <v>2013499</v>
      </c>
      <c r="B106" s="357" t="s">
        <v>130</v>
      </c>
      <c r="C106" s="358">
        <v>128</v>
      </c>
      <c r="D106" s="358">
        <v>64</v>
      </c>
      <c r="E106" s="187">
        <f t="shared" si="1"/>
        <v>100</v>
      </c>
    </row>
    <row r="107" spans="1:5" ht="12.75" customHeight="1">
      <c r="A107" s="353">
        <v>20136</v>
      </c>
      <c r="B107" s="354" t="s">
        <v>131</v>
      </c>
      <c r="C107" s="355">
        <v>2734</v>
      </c>
      <c r="D107" s="355">
        <v>3176</v>
      </c>
      <c r="E107" s="187">
        <f t="shared" si="1"/>
        <v>-13.916876574307295</v>
      </c>
    </row>
    <row r="108" spans="1:5" ht="12.75" customHeight="1">
      <c r="A108" s="356">
        <v>2013601</v>
      </c>
      <c r="B108" s="357" t="s">
        <v>63</v>
      </c>
      <c r="C108" s="358">
        <v>1695</v>
      </c>
      <c r="D108" s="358">
        <v>1742</v>
      </c>
      <c r="E108" s="187">
        <f t="shared" si="1"/>
        <v>-2.6980482204362772</v>
      </c>
    </row>
    <row r="109" spans="1:5" ht="12.75" customHeight="1">
      <c r="A109" s="356">
        <v>2013699</v>
      </c>
      <c r="B109" s="357" t="s">
        <v>131</v>
      </c>
      <c r="C109" s="358">
        <v>1039</v>
      </c>
      <c r="D109" s="358">
        <v>1434</v>
      </c>
      <c r="E109" s="187">
        <f t="shared" si="1"/>
        <v>-27.545327754532778</v>
      </c>
    </row>
    <row r="110" spans="1:5" ht="12.75" customHeight="1">
      <c r="A110" s="353">
        <v>20199</v>
      </c>
      <c r="B110" s="354" t="s">
        <v>132</v>
      </c>
      <c r="C110" s="355">
        <v>1199</v>
      </c>
      <c r="D110" s="355">
        <v>1122</v>
      </c>
      <c r="E110" s="187">
        <f t="shared" si="1"/>
        <v>6.862745098039213</v>
      </c>
    </row>
    <row r="111" spans="1:5" ht="12.75" customHeight="1">
      <c r="A111" s="356">
        <v>2019901</v>
      </c>
      <c r="B111" s="357" t="s">
        <v>133</v>
      </c>
      <c r="C111" s="358">
        <v>4</v>
      </c>
      <c r="D111" s="358">
        <v>6</v>
      </c>
      <c r="E111" s="187">
        <f t="shared" si="1"/>
        <v>-33.33333333333334</v>
      </c>
    </row>
    <row r="112" spans="1:5" ht="12.75" customHeight="1">
      <c r="A112" s="356">
        <v>2019999</v>
      </c>
      <c r="B112" s="357" t="s">
        <v>132</v>
      </c>
      <c r="C112" s="358">
        <v>1195</v>
      </c>
      <c r="D112" s="358">
        <v>1116</v>
      </c>
      <c r="E112" s="187">
        <f t="shared" si="1"/>
        <v>7.078853046594986</v>
      </c>
    </row>
    <row r="113" spans="1:5" ht="12.75" customHeight="1">
      <c r="A113" s="353">
        <v>203</v>
      </c>
      <c r="B113" s="354" t="s">
        <v>134</v>
      </c>
      <c r="C113" s="355">
        <v>407</v>
      </c>
      <c r="D113" s="355">
        <v>398</v>
      </c>
      <c r="E113" s="187">
        <f t="shared" si="1"/>
        <v>2.261306532663326</v>
      </c>
    </row>
    <row r="114" spans="1:5" ht="12.75" customHeight="1">
      <c r="A114" s="353">
        <v>20306</v>
      </c>
      <c r="B114" s="354" t="s">
        <v>135</v>
      </c>
      <c r="C114" s="355">
        <v>407</v>
      </c>
      <c r="D114" s="355">
        <v>398</v>
      </c>
      <c r="E114" s="187">
        <f t="shared" si="1"/>
        <v>2.261306532663326</v>
      </c>
    </row>
    <row r="115" spans="1:5" ht="12.75" customHeight="1">
      <c r="A115" s="356">
        <v>2030601</v>
      </c>
      <c r="B115" s="357" t="s">
        <v>136</v>
      </c>
      <c r="C115" s="358">
        <v>90</v>
      </c>
      <c r="D115" s="358">
        <v>90</v>
      </c>
      <c r="E115" s="187">
        <f t="shared" si="1"/>
        <v>0</v>
      </c>
    </row>
    <row r="116" spans="1:5" ht="12.75" customHeight="1">
      <c r="A116" s="356">
        <v>2030605</v>
      </c>
      <c r="B116" s="357" t="s">
        <v>137</v>
      </c>
      <c r="C116" s="358">
        <v>8</v>
      </c>
      <c r="D116" s="358">
        <v>10</v>
      </c>
      <c r="E116" s="187">
        <f t="shared" si="1"/>
        <v>-20</v>
      </c>
    </row>
    <row r="117" spans="1:5" ht="12.75" customHeight="1">
      <c r="A117" s="356">
        <v>2030606</v>
      </c>
      <c r="B117" s="357" t="s">
        <v>138</v>
      </c>
      <c r="C117" s="358">
        <v>120</v>
      </c>
      <c r="D117" s="358">
        <v>117</v>
      </c>
      <c r="E117" s="187">
        <f t="shared" si="1"/>
        <v>2.564102564102555</v>
      </c>
    </row>
    <row r="118" spans="1:5" ht="12.75" customHeight="1">
      <c r="A118" s="356">
        <v>2030607</v>
      </c>
      <c r="B118" s="357" t="s">
        <v>139</v>
      </c>
      <c r="C118" s="358">
        <v>189</v>
      </c>
      <c r="D118" s="358">
        <v>56</v>
      </c>
      <c r="E118" s="187">
        <f t="shared" si="1"/>
        <v>237.5</v>
      </c>
    </row>
    <row r="119" spans="1:5" ht="12.75" customHeight="1">
      <c r="A119" s="356">
        <v>2030699</v>
      </c>
      <c r="B119" s="357" t="s">
        <v>140</v>
      </c>
      <c r="C119" s="358">
        <v>0</v>
      </c>
      <c r="D119" s="358">
        <v>125</v>
      </c>
      <c r="E119" s="187">
        <f t="shared" si="1"/>
        <v>-100</v>
      </c>
    </row>
    <row r="120" spans="1:5" ht="12.75" customHeight="1">
      <c r="A120" s="353">
        <v>204</v>
      </c>
      <c r="B120" s="354" t="s">
        <v>141</v>
      </c>
      <c r="C120" s="355">
        <v>46539</v>
      </c>
      <c r="D120" s="355">
        <v>45782</v>
      </c>
      <c r="E120" s="187">
        <f t="shared" si="1"/>
        <v>1.6534882704993095</v>
      </c>
    </row>
    <row r="121" spans="1:5" ht="12.75" customHeight="1">
      <c r="A121" s="353">
        <v>20401</v>
      </c>
      <c r="B121" s="354" t="s">
        <v>142</v>
      </c>
      <c r="C121" s="355">
        <v>1168</v>
      </c>
      <c r="D121" s="355">
        <v>826</v>
      </c>
      <c r="E121" s="187">
        <f t="shared" si="1"/>
        <v>41.4043583535109</v>
      </c>
    </row>
    <row r="122" spans="1:5" ht="12.75" customHeight="1">
      <c r="A122" s="356">
        <v>2040101</v>
      </c>
      <c r="B122" s="357" t="s">
        <v>143</v>
      </c>
      <c r="C122" s="358">
        <v>60</v>
      </c>
      <c r="D122" s="358">
        <v>60</v>
      </c>
      <c r="E122" s="187">
        <f t="shared" si="1"/>
        <v>0</v>
      </c>
    </row>
    <row r="123" spans="1:5" ht="12.75" customHeight="1">
      <c r="A123" s="356">
        <v>2040103</v>
      </c>
      <c r="B123" s="357" t="s">
        <v>144</v>
      </c>
      <c r="C123" s="358">
        <v>1108</v>
      </c>
      <c r="D123" s="358">
        <v>766</v>
      </c>
      <c r="E123" s="187">
        <f t="shared" si="1"/>
        <v>44.64751958224542</v>
      </c>
    </row>
    <row r="124" spans="1:5" ht="12.75" customHeight="1">
      <c r="A124" s="353">
        <v>20402</v>
      </c>
      <c r="B124" s="354" t="s">
        <v>145</v>
      </c>
      <c r="C124" s="355">
        <v>34088</v>
      </c>
      <c r="D124" s="355">
        <v>33903</v>
      </c>
      <c r="E124" s="187">
        <f t="shared" si="1"/>
        <v>0.5456744240922546</v>
      </c>
    </row>
    <row r="125" spans="1:5" ht="12.75" customHeight="1">
      <c r="A125" s="356">
        <v>2040201</v>
      </c>
      <c r="B125" s="357" t="s">
        <v>63</v>
      </c>
      <c r="C125" s="358">
        <v>21731</v>
      </c>
      <c r="D125" s="358">
        <v>21596</v>
      </c>
      <c r="E125" s="187">
        <f t="shared" si="1"/>
        <v>0.6251157621781829</v>
      </c>
    </row>
    <row r="126" spans="1:5" ht="12.75" customHeight="1">
      <c r="A126" s="356">
        <v>2040202</v>
      </c>
      <c r="B126" s="357" t="s">
        <v>73</v>
      </c>
      <c r="C126" s="358">
        <v>597</v>
      </c>
      <c r="D126" s="358">
        <v>673</v>
      </c>
      <c r="E126" s="187">
        <f t="shared" si="1"/>
        <v>-11.292719167904906</v>
      </c>
    </row>
    <row r="127" spans="1:5" ht="12.75" customHeight="1">
      <c r="A127" s="356">
        <v>2040204</v>
      </c>
      <c r="B127" s="357" t="s">
        <v>146</v>
      </c>
      <c r="C127" s="358">
        <v>5700</v>
      </c>
      <c r="D127" s="358">
        <v>5352</v>
      </c>
      <c r="E127" s="187">
        <f t="shared" si="1"/>
        <v>6.50224215246638</v>
      </c>
    </row>
    <row r="128" spans="1:5" ht="12.75" customHeight="1">
      <c r="A128" s="356">
        <v>2040206</v>
      </c>
      <c r="B128" s="357" t="s">
        <v>147</v>
      </c>
      <c r="C128" s="358">
        <v>100</v>
      </c>
      <c r="D128" s="358">
        <v>240</v>
      </c>
      <c r="E128" s="187">
        <f t="shared" si="1"/>
        <v>-58.33333333333333</v>
      </c>
    </row>
    <row r="129" spans="1:5" ht="12.75" customHeight="1">
      <c r="A129" s="356">
        <v>2040211</v>
      </c>
      <c r="B129" s="357" t="s">
        <v>148</v>
      </c>
      <c r="C129" s="358">
        <v>581</v>
      </c>
      <c r="D129" s="358">
        <v>590</v>
      </c>
      <c r="E129" s="187">
        <f t="shared" si="1"/>
        <v>-1.5254237288135641</v>
      </c>
    </row>
    <row r="130" spans="1:5" ht="12.75" customHeight="1">
      <c r="A130" s="356">
        <v>2040212</v>
      </c>
      <c r="B130" s="357" t="s">
        <v>149</v>
      </c>
      <c r="C130" s="358">
        <v>2423</v>
      </c>
      <c r="D130" s="358">
        <v>2450</v>
      </c>
      <c r="E130" s="187">
        <f t="shared" si="1"/>
        <v>-1.1020408163265358</v>
      </c>
    </row>
    <row r="131" spans="1:5" ht="12.75" customHeight="1">
      <c r="A131" s="356">
        <v>2040216</v>
      </c>
      <c r="B131" s="357" t="s">
        <v>150</v>
      </c>
      <c r="C131" s="358">
        <v>70</v>
      </c>
      <c r="D131" s="358">
        <v>50</v>
      </c>
      <c r="E131" s="187">
        <f t="shared" si="1"/>
        <v>40</v>
      </c>
    </row>
    <row r="132" spans="1:5" ht="12.75" customHeight="1">
      <c r="A132" s="356">
        <v>2040217</v>
      </c>
      <c r="B132" s="357" t="s">
        <v>151</v>
      </c>
      <c r="C132" s="358">
        <v>1070</v>
      </c>
      <c r="D132" s="358">
        <v>879</v>
      </c>
      <c r="E132" s="187">
        <f t="shared" si="1"/>
        <v>21.729237770193393</v>
      </c>
    </row>
    <row r="133" spans="1:5" ht="12.75" customHeight="1">
      <c r="A133" s="356">
        <v>2040218</v>
      </c>
      <c r="B133" s="357" t="s">
        <v>152</v>
      </c>
      <c r="C133" s="358">
        <v>80</v>
      </c>
      <c r="D133" s="358">
        <v>100</v>
      </c>
      <c r="E133" s="187">
        <f aca="true" t="shared" si="2" ref="E133:E196">_xlfn.IFERROR(C133/D133*100-100,0)</f>
        <v>-20</v>
      </c>
    </row>
    <row r="134" spans="1:5" ht="12.75" customHeight="1">
      <c r="A134" s="356">
        <v>2040219</v>
      </c>
      <c r="B134" s="357" t="s">
        <v>88</v>
      </c>
      <c r="C134" s="358">
        <v>353</v>
      </c>
      <c r="D134" s="358">
        <v>390</v>
      </c>
      <c r="E134" s="187">
        <f t="shared" si="2"/>
        <v>-9.487179487179489</v>
      </c>
    </row>
    <row r="135" spans="1:5" ht="12.75" customHeight="1">
      <c r="A135" s="356">
        <v>2040299</v>
      </c>
      <c r="B135" s="357" t="s">
        <v>153</v>
      </c>
      <c r="C135" s="358">
        <v>1383</v>
      </c>
      <c r="D135" s="358">
        <v>1583</v>
      </c>
      <c r="E135" s="187">
        <f t="shared" si="2"/>
        <v>-12.634238787113077</v>
      </c>
    </row>
    <row r="136" spans="1:5" ht="12.75" customHeight="1">
      <c r="A136" s="353">
        <v>20404</v>
      </c>
      <c r="B136" s="354" t="s">
        <v>154</v>
      </c>
      <c r="C136" s="355">
        <v>2604</v>
      </c>
      <c r="D136" s="355">
        <v>2923</v>
      </c>
      <c r="E136" s="187">
        <f t="shared" si="2"/>
        <v>-10.913445090660275</v>
      </c>
    </row>
    <row r="137" spans="1:5" ht="12.75" customHeight="1">
      <c r="A137" s="356">
        <v>2040401</v>
      </c>
      <c r="B137" s="357" t="s">
        <v>63</v>
      </c>
      <c r="C137" s="358">
        <v>2212</v>
      </c>
      <c r="D137" s="358">
        <v>2548</v>
      </c>
      <c r="E137" s="187">
        <f t="shared" si="2"/>
        <v>-13.186813186813183</v>
      </c>
    </row>
    <row r="138" spans="1:5" ht="12.75" customHeight="1">
      <c r="A138" s="356">
        <v>2040405</v>
      </c>
      <c r="B138" s="357" t="s">
        <v>155</v>
      </c>
      <c r="C138" s="358">
        <v>32</v>
      </c>
      <c r="D138" s="358">
        <v>0</v>
      </c>
      <c r="E138" s="187">
        <f t="shared" si="2"/>
        <v>0</v>
      </c>
    </row>
    <row r="139" spans="1:5" ht="12.75" customHeight="1">
      <c r="A139" s="356">
        <v>2040406</v>
      </c>
      <c r="B139" s="357" t="s">
        <v>156</v>
      </c>
      <c r="C139" s="358">
        <v>13</v>
      </c>
      <c r="D139" s="358">
        <v>0</v>
      </c>
      <c r="E139" s="187">
        <f t="shared" si="2"/>
        <v>0</v>
      </c>
    </row>
    <row r="140" spans="1:5" ht="12.75" customHeight="1">
      <c r="A140" s="356">
        <v>2040499</v>
      </c>
      <c r="B140" s="357" t="s">
        <v>157</v>
      </c>
      <c r="C140" s="358">
        <v>347</v>
      </c>
      <c r="D140" s="358">
        <v>375</v>
      </c>
      <c r="E140" s="187">
        <f t="shared" si="2"/>
        <v>-7.466666666666669</v>
      </c>
    </row>
    <row r="141" spans="1:5" ht="12.75" customHeight="1">
      <c r="A141" s="353">
        <v>20405</v>
      </c>
      <c r="B141" s="354" t="s">
        <v>158</v>
      </c>
      <c r="C141" s="355">
        <v>5464</v>
      </c>
      <c r="D141" s="355">
        <v>5483</v>
      </c>
      <c r="E141" s="187">
        <f t="shared" si="2"/>
        <v>-0.34652562465802816</v>
      </c>
    </row>
    <row r="142" spans="1:5" ht="12.75" customHeight="1">
      <c r="A142" s="356">
        <v>2040501</v>
      </c>
      <c r="B142" s="357" t="s">
        <v>63</v>
      </c>
      <c r="C142" s="358">
        <v>3888</v>
      </c>
      <c r="D142" s="358">
        <v>3674</v>
      </c>
      <c r="E142" s="187">
        <f t="shared" si="2"/>
        <v>5.82471420794775</v>
      </c>
    </row>
    <row r="143" spans="1:5" ht="12.75" customHeight="1">
      <c r="A143" s="356">
        <v>2040502</v>
      </c>
      <c r="B143" s="357" t="s">
        <v>73</v>
      </c>
      <c r="C143" s="358">
        <v>125</v>
      </c>
      <c r="D143" s="358">
        <v>125</v>
      </c>
      <c r="E143" s="187">
        <f t="shared" si="2"/>
        <v>0</v>
      </c>
    </row>
    <row r="144" spans="1:5" ht="12.75" customHeight="1">
      <c r="A144" s="356">
        <v>2040504</v>
      </c>
      <c r="B144" s="357" t="s">
        <v>159</v>
      </c>
      <c r="C144" s="358">
        <v>247</v>
      </c>
      <c r="D144" s="358">
        <v>304</v>
      </c>
      <c r="E144" s="187">
        <f t="shared" si="2"/>
        <v>-18.75</v>
      </c>
    </row>
    <row r="145" spans="1:5" ht="12.75" customHeight="1">
      <c r="A145" s="356">
        <v>2040505</v>
      </c>
      <c r="B145" s="357" t="s">
        <v>160</v>
      </c>
      <c r="C145" s="358">
        <v>230</v>
      </c>
      <c r="D145" s="358">
        <v>216</v>
      </c>
      <c r="E145" s="187">
        <f t="shared" si="2"/>
        <v>6.481481481481495</v>
      </c>
    </row>
    <row r="146" spans="1:5" ht="12.75" customHeight="1">
      <c r="A146" s="356">
        <v>2040506</v>
      </c>
      <c r="B146" s="357" t="s">
        <v>161</v>
      </c>
      <c r="C146" s="358">
        <v>135</v>
      </c>
      <c r="D146" s="358">
        <v>125</v>
      </c>
      <c r="E146" s="187">
        <f t="shared" si="2"/>
        <v>8</v>
      </c>
    </row>
    <row r="147" spans="1:5" ht="12.75" customHeight="1">
      <c r="A147" s="356">
        <v>2040599</v>
      </c>
      <c r="B147" s="357" t="s">
        <v>162</v>
      </c>
      <c r="C147" s="358">
        <v>839</v>
      </c>
      <c r="D147" s="358">
        <v>1039</v>
      </c>
      <c r="E147" s="187">
        <f t="shared" si="2"/>
        <v>-19.249278152069294</v>
      </c>
    </row>
    <row r="148" spans="1:5" ht="12.75" customHeight="1">
      <c r="A148" s="353">
        <v>20406</v>
      </c>
      <c r="B148" s="354" t="s">
        <v>163</v>
      </c>
      <c r="C148" s="355">
        <v>3207</v>
      </c>
      <c r="D148" s="355">
        <v>2647</v>
      </c>
      <c r="E148" s="187">
        <f t="shared" si="2"/>
        <v>21.156025689459753</v>
      </c>
    </row>
    <row r="149" spans="1:5" ht="12.75" customHeight="1">
      <c r="A149" s="356">
        <v>2040601</v>
      </c>
      <c r="B149" s="357" t="s">
        <v>63</v>
      </c>
      <c r="C149" s="358">
        <v>1625</v>
      </c>
      <c r="D149" s="358">
        <v>1476</v>
      </c>
      <c r="E149" s="187">
        <f t="shared" si="2"/>
        <v>10.094850948509475</v>
      </c>
    </row>
    <row r="150" spans="1:5" ht="12.75" customHeight="1">
      <c r="A150" s="356">
        <v>2040602</v>
      </c>
      <c r="B150" s="357" t="s">
        <v>73</v>
      </c>
      <c r="C150" s="358">
        <v>39</v>
      </c>
      <c r="D150" s="358">
        <v>63</v>
      </c>
      <c r="E150" s="187">
        <f t="shared" si="2"/>
        <v>-38.095238095238095</v>
      </c>
    </row>
    <row r="151" spans="1:5" ht="12.75" customHeight="1">
      <c r="A151" s="356">
        <v>2040604</v>
      </c>
      <c r="B151" s="357" t="s">
        <v>164</v>
      </c>
      <c r="C151" s="358">
        <v>603</v>
      </c>
      <c r="D151" s="358">
        <v>515</v>
      </c>
      <c r="E151" s="187">
        <f t="shared" si="2"/>
        <v>17.08737864077669</v>
      </c>
    </row>
    <row r="152" spans="1:5" ht="12.75" customHeight="1">
      <c r="A152" s="356">
        <v>2040605</v>
      </c>
      <c r="B152" s="357" t="s">
        <v>165</v>
      </c>
      <c r="C152" s="358">
        <v>93</v>
      </c>
      <c r="D152" s="358">
        <v>50</v>
      </c>
      <c r="E152" s="187">
        <f t="shared" si="2"/>
        <v>86</v>
      </c>
    </row>
    <row r="153" spans="1:5" ht="12.75" customHeight="1">
      <c r="A153" s="356">
        <v>2040607</v>
      </c>
      <c r="B153" s="357" t="s">
        <v>166</v>
      </c>
      <c r="C153" s="358">
        <v>208</v>
      </c>
      <c r="D153" s="358">
        <v>164</v>
      </c>
      <c r="E153" s="187">
        <f t="shared" si="2"/>
        <v>26.829268292682926</v>
      </c>
    </row>
    <row r="154" spans="1:5" ht="12.75" customHeight="1">
      <c r="A154" s="356">
        <v>2040610</v>
      </c>
      <c r="B154" s="357" t="s">
        <v>167</v>
      </c>
      <c r="C154" s="358">
        <v>378</v>
      </c>
      <c r="D154" s="358">
        <v>282</v>
      </c>
      <c r="E154" s="187">
        <f t="shared" si="2"/>
        <v>34.04255319148936</v>
      </c>
    </row>
    <row r="155" spans="1:5" ht="12.75" customHeight="1">
      <c r="A155" s="356">
        <v>2040650</v>
      </c>
      <c r="B155" s="357" t="s">
        <v>76</v>
      </c>
      <c r="C155" s="358">
        <v>82</v>
      </c>
      <c r="D155" s="358">
        <v>0</v>
      </c>
      <c r="E155" s="187">
        <f t="shared" si="2"/>
        <v>0</v>
      </c>
    </row>
    <row r="156" spans="1:5" ht="12.75" customHeight="1">
      <c r="A156" s="356">
        <v>2040699</v>
      </c>
      <c r="B156" s="357" t="s">
        <v>168</v>
      </c>
      <c r="C156" s="358">
        <v>179</v>
      </c>
      <c r="D156" s="358">
        <v>97</v>
      </c>
      <c r="E156" s="187">
        <f t="shared" si="2"/>
        <v>84.53608247422682</v>
      </c>
    </row>
    <row r="157" spans="1:5" ht="12.75" customHeight="1">
      <c r="A157" s="353">
        <v>20499</v>
      </c>
      <c r="B157" s="354" t="s">
        <v>169</v>
      </c>
      <c r="C157" s="355">
        <v>8</v>
      </c>
      <c r="D157" s="355">
        <v>0</v>
      </c>
      <c r="E157" s="187">
        <f t="shared" si="2"/>
        <v>0</v>
      </c>
    </row>
    <row r="158" spans="1:5" ht="12.75" customHeight="1">
      <c r="A158" s="356">
        <v>2049901</v>
      </c>
      <c r="B158" s="357" t="s">
        <v>169</v>
      </c>
      <c r="C158" s="358">
        <v>8</v>
      </c>
      <c r="D158" s="358">
        <v>0</v>
      </c>
      <c r="E158" s="187">
        <f t="shared" si="2"/>
        <v>0</v>
      </c>
    </row>
    <row r="159" spans="1:5" ht="12.75" customHeight="1">
      <c r="A159" s="353">
        <v>205</v>
      </c>
      <c r="B159" s="354" t="s">
        <v>170</v>
      </c>
      <c r="C159" s="355">
        <v>201915</v>
      </c>
      <c r="D159" s="355">
        <v>200680</v>
      </c>
      <c r="E159" s="187">
        <f t="shared" si="2"/>
        <v>0.6154076141120299</v>
      </c>
    </row>
    <row r="160" spans="1:5" ht="12.75" customHeight="1">
      <c r="A160" s="353">
        <v>20501</v>
      </c>
      <c r="B160" s="354" t="s">
        <v>171</v>
      </c>
      <c r="C160" s="355">
        <v>1422</v>
      </c>
      <c r="D160" s="355">
        <v>1868</v>
      </c>
      <c r="E160" s="187">
        <f t="shared" si="2"/>
        <v>-23.87580299785867</v>
      </c>
    </row>
    <row r="161" spans="1:5" ht="12.75" customHeight="1">
      <c r="A161" s="356">
        <v>2050101</v>
      </c>
      <c r="B161" s="357" t="s">
        <v>63</v>
      </c>
      <c r="C161" s="358">
        <v>1243</v>
      </c>
      <c r="D161" s="358">
        <v>1300</v>
      </c>
      <c r="E161" s="187">
        <f t="shared" si="2"/>
        <v>-4.384615384615387</v>
      </c>
    </row>
    <row r="162" spans="1:5" ht="12.75" customHeight="1">
      <c r="A162" s="356">
        <v>2050199</v>
      </c>
      <c r="B162" s="357" t="s">
        <v>172</v>
      </c>
      <c r="C162" s="358">
        <v>179</v>
      </c>
      <c r="D162" s="358">
        <v>568</v>
      </c>
      <c r="E162" s="187">
        <f t="shared" si="2"/>
        <v>-68.48591549295774</v>
      </c>
    </row>
    <row r="163" spans="1:5" ht="12.75" customHeight="1">
      <c r="A163" s="353">
        <v>20502</v>
      </c>
      <c r="B163" s="354" t="s">
        <v>173</v>
      </c>
      <c r="C163" s="355">
        <v>151465</v>
      </c>
      <c r="D163" s="355">
        <v>160226</v>
      </c>
      <c r="E163" s="187">
        <f t="shared" si="2"/>
        <v>-5.467901589005535</v>
      </c>
    </row>
    <row r="164" spans="1:5" ht="12.75" customHeight="1">
      <c r="A164" s="356">
        <v>2050201</v>
      </c>
      <c r="B164" s="357" t="s">
        <v>174</v>
      </c>
      <c r="C164" s="358">
        <v>6402</v>
      </c>
      <c r="D164" s="358">
        <v>12288</v>
      </c>
      <c r="E164" s="187">
        <f t="shared" si="2"/>
        <v>-47.900390625</v>
      </c>
    </row>
    <row r="165" spans="1:5" ht="12.75" customHeight="1">
      <c r="A165" s="356">
        <v>2050202</v>
      </c>
      <c r="B165" s="357" t="s">
        <v>175</v>
      </c>
      <c r="C165" s="358">
        <v>68368</v>
      </c>
      <c r="D165" s="358">
        <v>71834</v>
      </c>
      <c r="E165" s="187">
        <f t="shared" si="2"/>
        <v>-4.825013224935276</v>
      </c>
    </row>
    <row r="166" spans="1:5" ht="12.75" customHeight="1">
      <c r="A166" s="356">
        <v>2050203</v>
      </c>
      <c r="B166" s="357" t="s">
        <v>176</v>
      </c>
      <c r="C166" s="358">
        <v>45023</v>
      </c>
      <c r="D166" s="358">
        <v>48243</v>
      </c>
      <c r="E166" s="187">
        <f t="shared" si="2"/>
        <v>-6.674543457081867</v>
      </c>
    </row>
    <row r="167" spans="1:5" ht="12.75" customHeight="1">
      <c r="A167" s="356">
        <v>2050204</v>
      </c>
      <c r="B167" s="357" t="s">
        <v>177</v>
      </c>
      <c r="C167" s="358">
        <v>23739</v>
      </c>
      <c r="D167" s="358">
        <v>23356</v>
      </c>
      <c r="E167" s="187">
        <f t="shared" si="2"/>
        <v>1.6398355882856634</v>
      </c>
    </row>
    <row r="168" spans="1:5" ht="12.75" customHeight="1">
      <c r="A168" s="356">
        <v>2050205</v>
      </c>
      <c r="B168" s="357" t="s">
        <v>178</v>
      </c>
      <c r="C168" s="358">
        <v>0</v>
      </c>
      <c r="D168" s="358">
        <v>6</v>
      </c>
      <c r="E168" s="187">
        <f t="shared" si="2"/>
        <v>-100</v>
      </c>
    </row>
    <row r="169" spans="1:5" ht="12.75" customHeight="1">
      <c r="A169" s="356">
        <v>2050299</v>
      </c>
      <c r="B169" s="357" t="s">
        <v>179</v>
      </c>
      <c r="C169" s="358">
        <v>7933</v>
      </c>
      <c r="D169" s="358">
        <v>4499</v>
      </c>
      <c r="E169" s="187">
        <f t="shared" si="2"/>
        <v>76.32807290509004</v>
      </c>
    </row>
    <row r="170" spans="1:5" ht="12.75" customHeight="1">
      <c r="A170" s="353">
        <v>20503</v>
      </c>
      <c r="B170" s="354" t="s">
        <v>180</v>
      </c>
      <c r="C170" s="355">
        <v>12463</v>
      </c>
      <c r="D170" s="355">
        <v>11689</v>
      </c>
      <c r="E170" s="187">
        <f t="shared" si="2"/>
        <v>6.6216100607408634</v>
      </c>
    </row>
    <row r="171" spans="1:5" ht="12.75" customHeight="1">
      <c r="A171" s="356">
        <v>2050304</v>
      </c>
      <c r="B171" s="357" t="s">
        <v>181</v>
      </c>
      <c r="C171" s="358">
        <v>12463</v>
      </c>
      <c r="D171" s="358">
        <v>11401</v>
      </c>
      <c r="E171" s="187">
        <f t="shared" si="2"/>
        <v>9.314972370844671</v>
      </c>
    </row>
    <row r="172" spans="1:5" ht="12.75" customHeight="1">
      <c r="A172" s="356">
        <v>2050399</v>
      </c>
      <c r="B172" s="357" t="s">
        <v>182</v>
      </c>
      <c r="C172" s="358">
        <v>0</v>
      </c>
      <c r="D172" s="358">
        <v>288</v>
      </c>
      <c r="E172" s="187">
        <f t="shared" si="2"/>
        <v>-100</v>
      </c>
    </row>
    <row r="173" spans="1:5" ht="12.75" customHeight="1">
      <c r="A173" s="353">
        <v>20504</v>
      </c>
      <c r="B173" s="354" t="s">
        <v>183</v>
      </c>
      <c r="C173" s="355">
        <v>2252</v>
      </c>
      <c r="D173" s="355">
        <v>2472</v>
      </c>
      <c r="E173" s="187">
        <f t="shared" si="2"/>
        <v>-8.899676375404525</v>
      </c>
    </row>
    <row r="174" spans="1:5" ht="12.75" customHeight="1">
      <c r="A174" s="356">
        <v>2050499</v>
      </c>
      <c r="B174" s="357" t="s">
        <v>184</v>
      </c>
      <c r="C174" s="358">
        <v>2252</v>
      </c>
      <c r="D174" s="358">
        <v>2472</v>
      </c>
      <c r="E174" s="187">
        <f t="shared" si="2"/>
        <v>-8.899676375404525</v>
      </c>
    </row>
    <row r="175" spans="1:5" ht="12.75" customHeight="1">
      <c r="A175" s="353">
        <v>20508</v>
      </c>
      <c r="B175" s="354" t="s">
        <v>185</v>
      </c>
      <c r="C175" s="355">
        <v>830</v>
      </c>
      <c r="D175" s="355">
        <v>863</v>
      </c>
      <c r="E175" s="187">
        <f t="shared" si="2"/>
        <v>-3.8238702201622345</v>
      </c>
    </row>
    <row r="176" spans="1:5" ht="12.75" customHeight="1">
      <c r="A176" s="356">
        <v>2050802</v>
      </c>
      <c r="B176" s="357" t="s">
        <v>186</v>
      </c>
      <c r="C176" s="358">
        <v>830</v>
      </c>
      <c r="D176" s="358">
        <v>856</v>
      </c>
      <c r="E176" s="187">
        <f t="shared" si="2"/>
        <v>-3.037383177570092</v>
      </c>
    </row>
    <row r="177" spans="1:5" ht="12.75" customHeight="1">
      <c r="A177" s="356">
        <v>2050899</v>
      </c>
      <c r="B177" s="357" t="s">
        <v>187</v>
      </c>
      <c r="C177" s="358">
        <v>0</v>
      </c>
      <c r="D177" s="358">
        <v>7</v>
      </c>
      <c r="E177" s="187">
        <f t="shared" si="2"/>
        <v>-100</v>
      </c>
    </row>
    <row r="178" spans="1:5" ht="12.75" customHeight="1">
      <c r="A178" s="353">
        <v>20509</v>
      </c>
      <c r="B178" s="354" t="s">
        <v>188</v>
      </c>
      <c r="C178" s="355">
        <v>5009</v>
      </c>
      <c r="D178" s="355">
        <v>6932</v>
      </c>
      <c r="E178" s="187">
        <f t="shared" si="2"/>
        <v>-27.74091171379112</v>
      </c>
    </row>
    <row r="179" spans="1:5" ht="12.75" customHeight="1">
      <c r="A179" s="356">
        <v>2050999</v>
      </c>
      <c r="B179" s="357" t="s">
        <v>189</v>
      </c>
      <c r="C179" s="358">
        <v>5009</v>
      </c>
      <c r="D179" s="358">
        <v>6932</v>
      </c>
      <c r="E179" s="187">
        <f t="shared" si="2"/>
        <v>-27.74091171379112</v>
      </c>
    </row>
    <row r="180" spans="1:5" ht="12.75" customHeight="1">
      <c r="A180" s="353">
        <v>20599</v>
      </c>
      <c r="B180" s="354" t="s">
        <v>190</v>
      </c>
      <c r="C180" s="355">
        <v>28474</v>
      </c>
      <c r="D180" s="355">
        <v>16630</v>
      </c>
      <c r="E180" s="187">
        <f t="shared" si="2"/>
        <v>71.22068550811787</v>
      </c>
    </row>
    <row r="181" spans="1:5" ht="12.75" customHeight="1">
      <c r="A181" s="356">
        <v>2059999</v>
      </c>
      <c r="B181" s="357" t="s">
        <v>190</v>
      </c>
      <c r="C181" s="358">
        <v>28474</v>
      </c>
      <c r="D181" s="358">
        <v>16630</v>
      </c>
      <c r="E181" s="187">
        <f t="shared" si="2"/>
        <v>71.22068550811787</v>
      </c>
    </row>
    <row r="182" spans="1:5" ht="12.75" customHeight="1">
      <c r="A182" s="353">
        <v>206</v>
      </c>
      <c r="B182" s="354" t="s">
        <v>191</v>
      </c>
      <c r="C182" s="355">
        <v>9889</v>
      </c>
      <c r="D182" s="355">
        <v>9131</v>
      </c>
      <c r="E182" s="187">
        <f t="shared" si="2"/>
        <v>8.301390866279704</v>
      </c>
    </row>
    <row r="183" spans="1:5" ht="12.75" customHeight="1">
      <c r="A183" s="353">
        <v>20601</v>
      </c>
      <c r="B183" s="354" t="s">
        <v>192</v>
      </c>
      <c r="C183" s="355">
        <v>197</v>
      </c>
      <c r="D183" s="355">
        <v>217</v>
      </c>
      <c r="E183" s="187">
        <f t="shared" si="2"/>
        <v>-9.21658986175116</v>
      </c>
    </row>
    <row r="184" spans="1:5" ht="12.75" customHeight="1">
      <c r="A184" s="356">
        <v>2060101</v>
      </c>
      <c r="B184" s="357" t="s">
        <v>63</v>
      </c>
      <c r="C184" s="358">
        <v>184</v>
      </c>
      <c r="D184" s="358">
        <v>201</v>
      </c>
      <c r="E184" s="187">
        <f t="shared" si="2"/>
        <v>-8.457711442786064</v>
      </c>
    </row>
    <row r="185" spans="1:5" ht="12.75" customHeight="1">
      <c r="A185" s="356">
        <v>2060199</v>
      </c>
      <c r="B185" s="357" t="s">
        <v>193</v>
      </c>
      <c r="C185" s="358">
        <v>13</v>
      </c>
      <c r="D185" s="358">
        <v>16</v>
      </c>
      <c r="E185" s="187">
        <f t="shared" si="2"/>
        <v>-18.75</v>
      </c>
    </row>
    <row r="186" spans="1:5" ht="12.75" customHeight="1">
      <c r="A186" s="353">
        <v>20604</v>
      </c>
      <c r="B186" s="354" t="s">
        <v>194</v>
      </c>
      <c r="C186" s="355">
        <v>3074</v>
      </c>
      <c r="D186" s="355">
        <v>3612</v>
      </c>
      <c r="E186" s="187">
        <f t="shared" si="2"/>
        <v>-14.894795127353262</v>
      </c>
    </row>
    <row r="187" spans="1:5" ht="12.75" customHeight="1">
      <c r="A187" s="356">
        <v>2060402</v>
      </c>
      <c r="B187" s="357" t="s">
        <v>195</v>
      </c>
      <c r="C187" s="358">
        <v>345</v>
      </c>
      <c r="D187" s="358">
        <v>101</v>
      </c>
      <c r="E187" s="187">
        <f t="shared" si="2"/>
        <v>241.58415841584156</v>
      </c>
    </row>
    <row r="188" spans="1:5" ht="12.75" customHeight="1">
      <c r="A188" s="356">
        <v>2060403</v>
      </c>
      <c r="B188" s="357" t="s">
        <v>196</v>
      </c>
      <c r="C188" s="358">
        <v>2729</v>
      </c>
      <c r="D188" s="358">
        <v>3511</v>
      </c>
      <c r="E188" s="187">
        <f t="shared" si="2"/>
        <v>-22.272856735972653</v>
      </c>
    </row>
    <row r="189" spans="1:5" ht="12.75" customHeight="1">
      <c r="A189" s="353">
        <v>20605</v>
      </c>
      <c r="B189" s="354" t="s">
        <v>197</v>
      </c>
      <c r="C189" s="355">
        <v>610</v>
      </c>
      <c r="D189" s="355">
        <v>355</v>
      </c>
      <c r="E189" s="187">
        <f t="shared" si="2"/>
        <v>71.83098591549296</v>
      </c>
    </row>
    <row r="190" spans="1:5" ht="12.75" customHeight="1">
      <c r="A190" s="356">
        <v>2060501</v>
      </c>
      <c r="B190" s="357" t="s">
        <v>198</v>
      </c>
      <c r="C190" s="358">
        <v>496</v>
      </c>
      <c r="D190" s="358">
        <v>303</v>
      </c>
      <c r="E190" s="187">
        <f t="shared" si="2"/>
        <v>63.69636963696371</v>
      </c>
    </row>
    <row r="191" spans="1:5" ht="12.75" customHeight="1">
      <c r="A191" s="356">
        <v>2060599</v>
      </c>
      <c r="B191" s="357" t="s">
        <v>199</v>
      </c>
      <c r="C191" s="358">
        <v>114</v>
      </c>
      <c r="D191" s="358">
        <v>52</v>
      </c>
      <c r="E191" s="187">
        <f t="shared" si="2"/>
        <v>119.23076923076925</v>
      </c>
    </row>
    <row r="192" spans="1:5" ht="12.75" customHeight="1">
      <c r="A192" s="353">
        <v>20606</v>
      </c>
      <c r="B192" s="354" t="s">
        <v>200</v>
      </c>
      <c r="C192" s="355">
        <v>121</v>
      </c>
      <c r="D192" s="355">
        <v>84</v>
      </c>
      <c r="E192" s="187">
        <f t="shared" si="2"/>
        <v>44.04761904761904</v>
      </c>
    </row>
    <row r="193" spans="1:5" ht="12.75" customHeight="1">
      <c r="A193" s="356">
        <v>2060601</v>
      </c>
      <c r="B193" s="357" t="s">
        <v>201</v>
      </c>
      <c r="C193" s="358">
        <v>77</v>
      </c>
      <c r="D193" s="358">
        <v>84</v>
      </c>
      <c r="E193" s="187">
        <f t="shared" si="2"/>
        <v>-8.333333333333343</v>
      </c>
    </row>
    <row r="194" spans="1:5" ht="12.75" customHeight="1">
      <c r="A194" s="356">
        <v>2060602</v>
      </c>
      <c r="B194" s="357" t="s">
        <v>202</v>
      </c>
      <c r="C194" s="358">
        <v>2</v>
      </c>
      <c r="D194" s="358">
        <v>0</v>
      </c>
      <c r="E194" s="187">
        <f t="shared" si="2"/>
        <v>0</v>
      </c>
    </row>
    <row r="195" spans="1:5" ht="12.75" customHeight="1">
      <c r="A195" s="356">
        <v>2060699</v>
      </c>
      <c r="B195" s="357" t="s">
        <v>203</v>
      </c>
      <c r="C195" s="358">
        <v>42</v>
      </c>
      <c r="D195" s="358">
        <v>0</v>
      </c>
      <c r="E195" s="187">
        <f t="shared" si="2"/>
        <v>0</v>
      </c>
    </row>
    <row r="196" spans="1:5" ht="12.75" customHeight="1">
      <c r="A196" s="353">
        <v>20607</v>
      </c>
      <c r="B196" s="354" t="s">
        <v>204</v>
      </c>
      <c r="C196" s="355">
        <v>264</v>
      </c>
      <c r="D196" s="355">
        <v>278</v>
      </c>
      <c r="E196" s="187">
        <f t="shared" si="2"/>
        <v>-5.0359712230215905</v>
      </c>
    </row>
    <row r="197" spans="1:5" ht="12.75" customHeight="1">
      <c r="A197" s="356">
        <v>2060701</v>
      </c>
      <c r="B197" s="357" t="s">
        <v>198</v>
      </c>
      <c r="C197" s="358">
        <v>147</v>
      </c>
      <c r="D197" s="358">
        <v>150</v>
      </c>
      <c r="E197" s="187">
        <f aca="true" t="shared" si="3" ref="E197:E260">_xlfn.IFERROR(C197/D197*100-100,0)</f>
        <v>-2</v>
      </c>
    </row>
    <row r="198" spans="1:5" ht="12.75" customHeight="1">
      <c r="A198" s="356">
        <v>2060702</v>
      </c>
      <c r="B198" s="357" t="s">
        <v>205</v>
      </c>
      <c r="C198" s="358">
        <v>100</v>
      </c>
      <c r="D198" s="358">
        <v>105</v>
      </c>
      <c r="E198" s="187">
        <f t="shared" si="3"/>
        <v>-4.761904761904773</v>
      </c>
    </row>
    <row r="199" spans="1:5" ht="12.75" customHeight="1">
      <c r="A199" s="356">
        <v>2060703</v>
      </c>
      <c r="B199" s="357" t="s">
        <v>206</v>
      </c>
      <c r="C199" s="358">
        <v>8</v>
      </c>
      <c r="D199" s="358">
        <v>11</v>
      </c>
      <c r="E199" s="187">
        <f t="shared" si="3"/>
        <v>-27.272727272727266</v>
      </c>
    </row>
    <row r="200" spans="1:5" ht="12.75" customHeight="1">
      <c r="A200" s="356">
        <v>2060704</v>
      </c>
      <c r="B200" s="357" t="s">
        <v>207</v>
      </c>
      <c r="C200" s="358">
        <v>9</v>
      </c>
      <c r="D200" s="358">
        <v>11</v>
      </c>
      <c r="E200" s="187">
        <f t="shared" si="3"/>
        <v>-18.181818181818173</v>
      </c>
    </row>
    <row r="201" spans="1:5" ht="12.75" customHeight="1">
      <c r="A201" s="356">
        <v>2060799</v>
      </c>
      <c r="B201" s="357" t="s">
        <v>208</v>
      </c>
      <c r="C201" s="358">
        <v>0</v>
      </c>
      <c r="D201" s="358">
        <v>1</v>
      </c>
      <c r="E201" s="187">
        <f t="shared" si="3"/>
        <v>-100</v>
      </c>
    </row>
    <row r="202" spans="1:5" ht="12.75" customHeight="1">
      <c r="A202" s="353">
        <v>20608</v>
      </c>
      <c r="B202" s="354" t="s">
        <v>209</v>
      </c>
      <c r="C202" s="355">
        <v>803</v>
      </c>
      <c r="D202" s="355">
        <v>1007</v>
      </c>
      <c r="E202" s="187">
        <f t="shared" si="3"/>
        <v>-20.258192651439927</v>
      </c>
    </row>
    <row r="203" spans="1:5" ht="12.75" customHeight="1">
      <c r="A203" s="356">
        <v>2060899</v>
      </c>
      <c r="B203" s="357" t="s">
        <v>210</v>
      </c>
      <c r="C203" s="358">
        <v>803</v>
      </c>
      <c r="D203" s="358">
        <v>1007</v>
      </c>
      <c r="E203" s="187">
        <f t="shared" si="3"/>
        <v>-20.258192651439927</v>
      </c>
    </row>
    <row r="204" spans="1:5" ht="12.75" customHeight="1">
      <c r="A204" s="353">
        <v>20699</v>
      </c>
      <c r="B204" s="354" t="s">
        <v>211</v>
      </c>
      <c r="C204" s="355">
        <v>4820</v>
      </c>
      <c r="D204" s="355">
        <v>3578</v>
      </c>
      <c r="E204" s="187">
        <f t="shared" si="3"/>
        <v>34.712129681386244</v>
      </c>
    </row>
    <row r="205" spans="1:5" ht="12.75" customHeight="1">
      <c r="A205" s="356">
        <v>2069901</v>
      </c>
      <c r="B205" s="357" t="s">
        <v>212</v>
      </c>
      <c r="C205" s="358">
        <v>2019</v>
      </c>
      <c r="D205" s="358">
        <v>205</v>
      </c>
      <c r="E205" s="187">
        <f t="shared" si="3"/>
        <v>884.8780487804879</v>
      </c>
    </row>
    <row r="206" spans="1:5" ht="12.75" customHeight="1">
      <c r="A206" s="356">
        <v>2069999</v>
      </c>
      <c r="B206" s="357" t="s">
        <v>211</v>
      </c>
      <c r="C206" s="358">
        <v>2801</v>
      </c>
      <c r="D206" s="358">
        <v>3373</v>
      </c>
      <c r="E206" s="187">
        <f t="shared" si="3"/>
        <v>-16.958197450340933</v>
      </c>
    </row>
    <row r="207" spans="1:5" ht="12.75" customHeight="1">
      <c r="A207" s="353">
        <v>207</v>
      </c>
      <c r="B207" s="354" t="s">
        <v>213</v>
      </c>
      <c r="C207" s="355">
        <v>13337</v>
      </c>
      <c r="D207" s="355">
        <v>16860</v>
      </c>
      <c r="E207" s="187">
        <f t="shared" si="3"/>
        <v>-20.89561091340451</v>
      </c>
    </row>
    <row r="208" spans="1:5" ht="12.75" customHeight="1">
      <c r="A208" s="353">
        <v>20701</v>
      </c>
      <c r="B208" s="354" t="s">
        <v>214</v>
      </c>
      <c r="C208" s="355">
        <v>5259</v>
      </c>
      <c r="D208" s="355">
        <v>5385</v>
      </c>
      <c r="E208" s="187">
        <f t="shared" si="3"/>
        <v>-2.33983286908078</v>
      </c>
    </row>
    <row r="209" spans="1:5" ht="12.75" customHeight="1">
      <c r="A209" s="356">
        <v>2070101</v>
      </c>
      <c r="B209" s="357" t="s">
        <v>63</v>
      </c>
      <c r="C209" s="358">
        <v>766</v>
      </c>
      <c r="D209" s="358">
        <v>767</v>
      </c>
      <c r="E209" s="187">
        <f t="shared" si="3"/>
        <v>-0.13037809647978804</v>
      </c>
    </row>
    <row r="210" spans="1:5" ht="12.75" customHeight="1">
      <c r="A210" s="356">
        <v>2070104</v>
      </c>
      <c r="B210" s="357" t="s">
        <v>215</v>
      </c>
      <c r="C210" s="358">
        <v>734</v>
      </c>
      <c r="D210" s="358">
        <v>469</v>
      </c>
      <c r="E210" s="187">
        <f t="shared" si="3"/>
        <v>56.50319829424305</v>
      </c>
    </row>
    <row r="211" spans="1:5" ht="12.75" customHeight="1">
      <c r="A211" s="356">
        <v>2070107</v>
      </c>
      <c r="B211" s="357" t="s">
        <v>216</v>
      </c>
      <c r="C211" s="358">
        <v>786</v>
      </c>
      <c r="D211" s="358">
        <v>712</v>
      </c>
      <c r="E211" s="187">
        <f t="shared" si="3"/>
        <v>10.393258426966298</v>
      </c>
    </row>
    <row r="212" spans="1:5" ht="12.75" customHeight="1">
      <c r="A212" s="356">
        <v>2070109</v>
      </c>
      <c r="B212" s="357" t="s">
        <v>217</v>
      </c>
      <c r="C212" s="358">
        <v>2603</v>
      </c>
      <c r="D212" s="358">
        <v>2092</v>
      </c>
      <c r="E212" s="187">
        <f t="shared" si="3"/>
        <v>24.426386233269596</v>
      </c>
    </row>
    <row r="213" spans="1:5" ht="12.75" customHeight="1">
      <c r="A213" s="356">
        <v>2070111</v>
      </c>
      <c r="B213" s="357" t="s">
        <v>218</v>
      </c>
      <c r="C213" s="358">
        <v>171</v>
      </c>
      <c r="D213" s="358">
        <v>140</v>
      </c>
      <c r="E213" s="187">
        <f t="shared" si="3"/>
        <v>22.142857142857153</v>
      </c>
    </row>
    <row r="214" spans="1:5" ht="12.75" customHeight="1">
      <c r="A214" s="356">
        <v>2070199</v>
      </c>
      <c r="B214" s="357" t="s">
        <v>219</v>
      </c>
      <c r="C214" s="358">
        <v>199</v>
      </c>
      <c r="D214" s="358">
        <v>1205</v>
      </c>
      <c r="E214" s="187">
        <f t="shared" si="3"/>
        <v>-83.48547717842324</v>
      </c>
    </row>
    <row r="215" spans="1:5" ht="12.75" customHeight="1">
      <c r="A215" s="353">
        <v>20702</v>
      </c>
      <c r="B215" s="354" t="s">
        <v>220</v>
      </c>
      <c r="C215" s="355">
        <v>542</v>
      </c>
      <c r="D215" s="355">
        <v>1321</v>
      </c>
      <c r="E215" s="187">
        <f t="shared" si="3"/>
        <v>-58.97047691143074</v>
      </c>
    </row>
    <row r="216" spans="1:5" ht="12.75" customHeight="1">
      <c r="A216" s="356">
        <v>2070204</v>
      </c>
      <c r="B216" s="357" t="s">
        <v>221</v>
      </c>
      <c r="C216" s="358">
        <v>347</v>
      </c>
      <c r="D216" s="358">
        <v>1068</v>
      </c>
      <c r="E216" s="187">
        <f t="shared" si="3"/>
        <v>-67.50936329588015</v>
      </c>
    </row>
    <row r="217" spans="1:5" ht="12.75" customHeight="1">
      <c r="A217" s="356">
        <v>2070205</v>
      </c>
      <c r="B217" s="357" t="s">
        <v>222</v>
      </c>
      <c r="C217" s="358">
        <v>195</v>
      </c>
      <c r="D217" s="358">
        <v>188</v>
      </c>
      <c r="E217" s="187">
        <f t="shared" si="3"/>
        <v>3.7234042553191387</v>
      </c>
    </row>
    <row r="218" spans="1:5" ht="12.75" customHeight="1">
      <c r="A218" s="356">
        <v>2070206</v>
      </c>
      <c r="B218" s="357" t="s">
        <v>223</v>
      </c>
      <c r="C218" s="358">
        <v>0</v>
      </c>
      <c r="D218" s="358">
        <v>40</v>
      </c>
      <c r="E218" s="187">
        <f t="shared" si="3"/>
        <v>-100</v>
      </c>
    </row>
    <row r="219" spans="1:5" ht="12.75" customHeight="1">
      <c r="A219" s="356">
        <v>2070299</v>
      </c>
      <c r="B219" s="357" t="s">
        <v>224</v>
      </c>
      <c r="C219" s="358">
        <v>0</v>
      </c>
      <c r="D219" s="358">
        <v>25</v>
      </c>
      <c r="E219" s="187">
        <f t="shared" si="3"/>
        <v>-100</v>
      </c>
    </row>
    <row r="220" spans="1:5" ht="12.75" customHeight="1">
      <c r="A220" s="353">
        <v>20703</v>
      </c>
      <c r="B220" s="354" t="s">
        <v>225</v>
      </c>
      <c r="C220" s="355">
        <v>1023</v>
      </c>
      <c r="D220" s="355">
        <v>1205</v>
      </c>
      <c r="E220" s="187">
        <f t="shared" si="3"/>
        <v>-15.103734439834028</v>
      </c>
    </row>
    <row r="221" spans="1:5" ht="12.75" customHeight="1">
      <c r="A221" s="356">
        <v>2070301</v>
      </c>
      <c r="B221" s="357" t="s">
        <v>63</v>
      </c>
      <c r="C221" s="358">
        <v>501</v>
      </c>
      <c r="D221" s="358">
        <v>506</v>
      </c>
      <c r="E221" s="187">
        <f t="shared" si="3"/>
        <v>-0.9881422924901244</v>
      </c>
    </row>
    <row r="222" spans="1:5" ht="12.75" customHeight="1">
      <c r="A222" s="356">
        <v>2070305</v>
      </c>
      <c r="B222" s="357" t="s">
        <v>226</v>
      </c>
      <c r="C222" s="358">
        <v>98</v>
      </c>
      <c r="D222" s="358">
        <v>265</v>
      </c>
      <c r="E222" s="187">
        <f t="shared" si="3"/>
        <v>-63.0188679245283</v>
      </c>
    </row>
    <row r="223" spans="1:5" ht="12.75" customHeight="1">
      <c r="A223" s="356">
        <v>2070308</v>
      </c>
      <c r="B223" s="357" t="s">
        <v>227</v>
      </c>
      <c r="C223" s="358">
        <v>246</v>
      </c>
      <c r="D223" s="358">
        <v>293</v>
      </c>
      <c r="E223" s="187">
        <f t="shared" si="3"/>
        <v>-16.040955631399328</v>
      </c>
    </row>
    <row r="224" spans="1:5" ht="12.75" customHeight="1">
      <c r="A224" s="356">
        <v>2070399</v>
      </c>
      <c r="B224" s="357" t="s">
        <v>228</v>
      </c>
      <c r="C224" s="358">
        <v>178</v>
      </c>
      <c r="D224" s="358">
        <v>141</v>
      </c>
      <c r="E224" s="187">
        <f t="shared" si="3"/>
        <v>26.24113475177306</v>
      </c>
    </row>
    <row r="225" spans="1:5" ht="12.75" customHeight="1">
      <c r="A225" s="353">
        <v>20704</v>
      </c>
      <c r="B225" s="354" t="s">
        <v>229</v>
      </c>
      <c r="C225" s="355">
        <v>3283</v>
      </c>
      <c r="D225" s="355">
        <v>5890</v>
      </c>
      <c r="E225" s="187">
        <f t="shared" si="3"/>
        <v>-44.26146010186757</v>
      </c>
    </row>
    <row r="226" spans="1:5" ht="12.75" customHeight="1">
      <c r="A226" s="356">
        <v>2070401</v>
      </c>
      <c r="B226" s="357" t="s">
        <v>63</v>
      </c>
      <c r="C226" s="358">
        <v>0</v>
      </c>
      <c r="D226" s="358">
        <v>219</v>
      </c>
      <c r="E226" s="187">
        <f t="shared" si="3"/>
        <v>-100</v>
      </c>
    </row>
    <row r="227" spans="1:5" ht="12.75" customHeight="1">
      <c r="A227" s="356">
        <v>2070405</v>
      </c>
      <c r="B227" s="357" t="s">
        <v>230</v>
      </c>
      <c r="C227" s="358">
        <v>2423</v>
      </c>
      <c r="D227" s="358">
        <v>2845</v>
      </c>
      <c r="E227" s="187">
        <f t="shared" si="3"/>
        <v>-14.833040421792617</v>
      </c>
    </row>
    <row r="228" spans="1:5" ht="12.75" customHeight="1">
      <c r="A228" s="356">
        <v>2070406</v>
      </c>
      <c r="B228" s="357" t="s">
        <v>231</v>
      </c>
      <c r="C228" s="358">
        <v>0</v>
      </c>
      <c r="D228" s="358">
        <v>1768</v>
      </c>
      <c r="E228" s="187">
        <f t="shared" si="3"/>
        <v>-100</v>
      </c>
    </row>
    <row r="229" spans="1:5" ht="12.75" customHeight="1">
      <c r="A229" s="356">
        <v>2070408</v>
      </c>
      <c r="B229" s="357" t="s">
        <v>232</v>
      </c>
      <c r="C229" s="358">
        <v>0</v>
      </c>
      <c r="D229" s="358">
        <v>313</v>
      </c>
      <c r="E229" s="187">
        <f t="shared" si="3"/>
        <v>-100</v>
      </c>
    </row>
    <row r="230" spans="1:5" ht="12.75" customHeight="1">
      <c r="A230" s="356">
        <v>2070499</v>
      </c>
      <c r="B230" s="357" t="s">
        <v>233</v>
      </c>
      <c r="C230" s="358">
        <v>860</v>
      </c>
      <c r="D230" s="358">
        <v>745</v>
      </c>
      <c r="E230" s="187">
        <f t="shared" si="3"/>
        <v>15.436241610738264</v>
      </c>
    </row>
    <row r="231" spans="1:5" ht="12.75" customHeight="1">
      <c r="A231" s="353">
        <v>20799</v>
      </c>
      <c r="B231" s="354" t="s">
        <v>234</v>
      </c>
      <c r="C231" s="355">
        <v>3230</v>
      </c>
      <c r="D231" s="355">
        <v>3059</v>
      </c>
      <c r="E231" s="187">
        <f t="shared" si="3"/>
        <v>5.590062111801245</v>
      </c>
    </row>
    <row r="232" spans="1:5" ht="12.75" customHeight="1">
      <c r="A232" s="356">
        <v>2079903</v>
      </c>
      <c r="B232" s="357" t="s">
        <v>235</v>
      </c>
      <c r="C232" s="358">
        <v>6</v>
      </c>
      <c r="D232" s="358">
        <v>125</v>
      </c>
      <c r="E232" s="187">
        <f t="shared" si="3"/>
        <v>-95.2</v>
      </c>
    </row>
    <row r="233" spans="1:5" ht="12.75" customHeight="1">
      <c r="A233" s="356">
        <v>2079999</v>
      </c>
      <c r="B233" s="357" t="s">
        <v>234</v>
      </c>
      <c r="C233" s="358">
        <v>3224</v>
      </c>
      <c r="D233" s="358">
        <v>2934</v>
      </c>
      <c r="E233" s="187">
        <f t="shared" si="3"/>
        <v>9.884117246080422</v>
      </c>
    </row>
    <row r="234" spans="1:5" ht="12.75" customHeight="1">
      <c r="A234" s="353">
        <v>208</v>
      </c>
      <c r="B234" s="354" t="s">
        <v>236</v>
      </c>
      <c r="C234" s="355">
        <v>88059</v>
      </c>
      <c r="D234" s="355">
        <v>83381</v>
      </c>
      <c r="E234" s="187">
        <f t="shared" si="3"/>
        <v>5.610390856430115</v>
      </c>
    </row>
    <row r="235" spans="1:5" ht="12.75" customHeight="1">
      <c r="A235" s="353">
        <v>20801</v>
      </c>
      <c r="B235" s="354" t="s">
        <v>237</v>
      </c>
      <c r="C235" s="355">
        <v>2295</v>
      </c>
      <c r="D235" s="355">
        <v>1685</v>
      </c>
      <c r="E235" s="187">
        <f t="shared" si="3"/>
        <v>36.20178041543028</v>
      </c>
    </row>
    <row r="236" spans="1:5" ht="12.75" customHeight="1">
      <c r="A236" s="356">
        <v>2080101</v>
      </c>
      <c r="B236" s="357" t="s">
        <v>63</v>
      </c>
      <c r="C236" s="358">
        <v>1619</v>
      </c>
      <c r="D236" s="358">
        <v>994</v>
      </c>
      <c r="E236" s="187">
        <f t="shared" si="3"/>
        <v>62.87726358148893</v>
      </c>
    </row>
    <row r="237" spans="1:5" ht="12.75" customHeight="1">
      <c r="A237" s="356">
        <v>2080103</v>
      </c>
      <c r="B237" s="357" t="s">
        <v>238</v>
      </c>
      <c r="C237" s="358">
        <v>25</v>
      </c>
      <c r="D237" s="358">
        <v>23</v>
      </c>
      <c r="E237" s="187">
        <f t="shared" si="3"/>
        <v>8.695652173913032</v>
      </c>
    </row>
    <row r="238" spans="1:5" ht="12.75" customHeight="1">
      <c r="A238" s="356">
        <v>2080104</v>
      </c>
      <c r="B238" s="357" t="s">
        <v>239</v>
      </c>
      <c r="C238" s="358">
        <v>8</v>
      </c>
      <c r="D238" s="358">
        <v>18</v>
      </c>
      <c r="E238" s="187">
        <f t="shared" si="3"/>
        <v>-55.55555555555556</v>
      </c>
    </row>
    <row r="239" spans="1:5" ht="12.75" customHeight="1">
      <c r="A239" s="356">
        <v>2080106</v>
      </c>
      <c r="B239" s="357" t="s">
        <v>240</v>
      </c>
      <c r="C239" s="358">
        <v>192</v>
      </c>
      <c r="D239" s="358">
        <v>139</v>
      </c>
      <c r="E239" s="187">
        <f t="shared" si="3"/>
        <v>38.12949640287769</v>
      </c>
    </row>
    <row r="240" spans="1:5" ht="12.75" customHeight="1">
      <c r="A240" s="356">
        <v>2080107</v>
      </c>
      <c r="B240" s="357" t="s">
        <v>241</v>
      </c>
      <c r="C240" s="358">
        <v>163</v>
      </c>
      <c r="D240" s="358">
        <v>173</v>
      </c>
      <c r="E240" s="187">
        <f t="shared" si="3"/>
        <v>-5.780346820809243</v>
      </c>
    </row>
    <row r="241" spans="1:5" ht="12.75" customHeight="1">
      <c r="A241" s="356">
        <v>2080108</v>
      </c>
      <c r="B241" s="357" t="s">
        <v>88</v>
      </c>
      <c r="C241" s="358">
        <v>73</v>
      </c>
      <c r="D241" s="358">
        <v>142</v>
      </c>
      <c r="E241" s="187">
        <f t="shared" si="3"/>
        <v>-48.59154929577465</v>
      </c>
    </row>
    <row r="242" spans="1:5" ht="12.75" customHeight="1">
      <c r="A242" s="356">
        <v>2080110</v>
      </c>
      <c r="B242" s="357" t="s">
        <v>242</v>
      </c>
      <c r="C242" s="358">
        <v>150</v>
      </c>
      <c r="D242" s="358">
        <v>104</v>
      </c>
      <c r="E242" s="187">
        <f t="shared" si="3"/>
        <v>44.230769230769226</v>
      </c>
    </row>
    <row r="243" spans="1:5" ht="12.75" customHeight="1">
      <c r="A243" s="356">
        <v>2080111</v>
      </c>
      <c r="B243" s="357" t="s">
        <v>243</v>
      </c>
      <c r="C243" s="358">
        <v>10</v>
      </c>
      <c r="D243" s="358">
        <v>20</v>
      </c>
      <c r="E243" s="187">
        <f t="shared" si="3"/>
        <v>-50</v>
      </c>
    </row>
    <row r="244" spans="1:5" ht="12.75" customHeight="1">
      <c r="A244" s="356">
        <v>2080199</v>
      </c>
      <c r="B244" s="357" t="s">
        <v>244</v>
      </c>
      <c r="C244" s="358">
        <v>55</v>
      </c>
      <c r="D244" s="358">
        <v>72</v>
      </c>
      <c r="E244" s="187">
        <f t="shared" si="3"/>
        <v>-23.611111111111114</v>
      </c>
    </row>
    <row r="245" spans="1:5" ht="12.75" customHeight="1">
      <c r="A245" s="353">
        <v>20802</v>
      </c>
      <c r="B245" s="354" t="s">
        <v>245</v>
      </c>
      <c r="C245" s="355">
        <v>2207</v>
      </c>
      <c r="D245" s="355">
        <v>2082</v>
      </c>
      <c r="E245" s="187">
        <f t="shared" si="3"/>
        <v>6.0038424591738675</v>
      </c>
    </row>
    <row r="246" spans="1:5" ht="12.75" customHeight="1">
      <c r="A246" s="356">
        <v>2080201</v>
      </c>
      <c r="B246" s="357" t="s">
        <v>63</v>
      </c>
      <c r="C246" s="358">
        <v>1365</v>
      </c>
      <c r="D246" s="358">
        <v>1449</v>
      </c>
      <c r="E246" s="187">
        <f t="shared" si="3"/>
        <v>-5.79710144927536</v>
      </c>
    </row>
    <row r="247" spans="1:5" ht="12.75" customHeight="1">
      <c r="A247" s="356">
        <v>2080203</v>
      </c>
      <c r="B247" s="357" t="s">
        <v>238</v>
      </c>
      <c r="C247" s="358">
        <v>6</v>
      </c>
      <c r="D247" s="358">
        <v>6</v>
      </c>
      <c r="E247" s="187">
        <f t="shared" si="3"/>
        <v>0</v>
      </c>
    </row>
    <row r="248" spans="1:5" ht="12.75" customHeight="1">
      <c r="A248" s="356">
        <v>2080204</v>
      </c>
      <c r="B248" s="357" t="s">
        <v>246</v>
      </c>
      <c r="C248" s="358">
        <v>64</v>
      </c>
      <c r="D248" s="358">
        <v>46</v>
      </c>
      <c r="E248" s="187">
        <f t="shared" si="3"/>
        <v>39.13043478260869</v>
      </c>
    </row>
    <row r="249" spans="1:5" ht="12.75" customHeight="1">
      <c r="A249" s="356">
        <v>2080205</v>
      </c>
      <c r="B249" s="357" t="s">
        <v>247</v>
      </c>
      <c r="C249" s="358">
        <v>65</v>
      </c>
      <c r="D249" s="358">
        <v>84</v>
      </c>
      <c r="E249" s="187">
        <f t="shared" si="3"/>
        <v>-22.61904761904762</v>
      </c>
    </row>
    <row r="250" spans="1:5" ht="12.75" customHeight="1">
      <c r="A250" s="356">
        <v>2080206</v>
      </c>
      <c r="B250" s="357" t="s">
        <v>248</v>
      </c>
      <c r="C250" s="358">
        <v>74</v>
      </c>
      <c r="D250" s="358">
        <v>55</v>
      </c>
      <c r="E250" s="187">
        <f t="shared" si="3"/>
        <v>34.54545454545453</v>
      </c>
    </row>
    <row r="251" spans="1:5" ht="12.75" customHeight="1">
      <c r="A251" s="356">
        <v>2080207</v>
      </c>
      <c r="B251" s="357" t="s">
        <v>249</v>
      </c>
      <c r="C251" s="358">
        <v>9</v>
      </c>
      <c r="D251" s="358">
        <v>28</v>
      </c>
      <c r="E251" s="187">
        <f t="shared" si="3"/>
        <v>-67.85714285714286</v>
      </c>
    </row>
    <row r="252" spans="1:5" ht="12.75" customHeight="1">
      <c r="A252" s="356">
        <v>2080208</v>
      </c>
      <c r="B252" s="357" t="s">
        <v>250</v>
      </c>
      <c r="C252" s="358">
        <v>178</v>
      </c>
      <c r="D252" s="358">
        <v>177</v>
      </c>
      <c r="E252" s="187">
        <f t="shared" si="3"/>
        <v>0.5649717514124291</v>
      </c>
    </row>
    <row r="253" spans="1:5" ht="12.75" customHeight="1">
      <c r="A253" s="356">
        <v>2080299</v>
      </c>
      <c r="B253" s="357" t="s">
        <v>251</v>
      </c>
      <c r="C253" s="358">
        <v>446</v>
      </c>
      <c r="D253" s="358">
        <v>237</v>
      </c>
      <c r="E253" s="187">
        <f t="shared" si="3"/>
        <v>88.18565400843883</v>
      </c>
    </row>
    <row r="254" spans="1:5" ht="12.75" customHeight="1">
      <c r="A254" s="353">
        <v>20805</v>
      </c>
      <c r="B254" s="354" t="s">
        <v>252</v>
      </c>
      <c r="C254" s="355">
        <v>16823</v>
      </c>
      <c r="D254" s="355">
        <v>33262</v>
      </c>
      <c r="E254" s="187">
        <f t="shared" si="3"/>
        <v>-49.4227647164933</v>
      </c>
    </row>
    <row r="255" spans="1:5" ht="12.75" customHeight="1">
      <c r="A255" s="356">
        <v>2080505</v>
      </c>
      <c r="B255" s="357" t="s">
        <v>253</v>
      </c>
      <c r="C255" s="358">
        <v>11978</v>
      </c>
      <c r="D255" s="358">
        <v>14784</v>
      </c>
      <c r="E255" s="187">
        <f t="shared" si="3"/>
        <v>-18.979978354978357</v>
      </c>
    </row>
    <row r="256" spans="1:5" ht="12.75" customHeight="1">
      <c r="A256" s="356">
        <v>2080506</v>
      </c>
      <c r="B256" s="357" t="s">
        <v>254</v>
      </c>
      <c r="C256" s="358">
        <v>4706</v>
      </c>
      <c r="D256" s="358">
        <v>14626</v>
      </c>
      <c r="E256" s="187">
        <f t="shared" si="3"/>
        <v>-67.82442226172569</v>
      </c>
    </row>
    <row r="257" spans="1:5" ht="12.75" customHeight="1">
      <c r="A257" s="356">
        <v>2080507</v>
      </c>
      <c r="B257" s="357" t="s">
        <v>255</v>
      </c>
      <c r="C257" s="358">
        <v>0</v>
      </c>
      <c r="D257" s="358">
        <v>3697</v>
      </c>
      <c r="E257" s="187">
        <f t="shared" si="3"/>
        <v>-100</v>
      </c>
    </row>
    <row r="258" spans="1:5" ht="12.75" customHeight="1">
      <c r="A258" s="356">
        <v>2080599</v>
      </c>
      <c r="B258" s="357" t="s">
        <v>256</v>
      </c>
      <c r="C258" s="358">
        <v>139</v>
      </c>
      <c r="D258" s="358">
        <v>155</v>
      </c>
      <c r="E258" s="187">
        <f t="shared" si="3"/>
        <v>-10.322580645161295</v>
      </c>
    </row>
    <row r="259" spans="1:5" ht="12.75" customHeight="1">
      <c r="A259" s="353">
        <v>20807</v>
      </c>
      <c r="B259" s="354" t="s">
        <v>257</v>
      </c>
      <c r="C259" s="355">
        <v>1619</v>
      </c>
      <c r="D259" s="355">
        <v>483</v>
      </c>
      <c r="E259" s="187">
        <f t="shared" si="3"/>
        <v>235.1966873706004</v>
      </c>
    </row>
    <row r="260" spans="1:5" ht="12.75" customHeight="1">
      <c r="A260" s="356">
        <v>2080799</v>
      </c>
      <c r="B260" s="357" t="s">
        <v>258</v>
      </c>
      <c r="C260" s="358">
        <v>1619</v>
      </c>
      <c r="D260" s="358">
        <v>483</v>
      </c>
      <c r="E260" s="187">
        <f t="shared" si="3"/>
        <v>235.1966873706004</v>
      </c>
    </row>
    <row r="261" spans="1:5" ht="12.75" customHeight="1">
      <c r="A261" s="353">
        <v>20808</v>
      </c>
      <c r="B261" s="354" t="s">
        <v>259</v>
      </c>
      <c r="C261" s="355">
        <v>4513</v>
      </c>
      <c r="D261" s="355">
        <v>4148</v>
      </c>
      <c r="E261" s="187">
        <f aca="true" t="shared" si="4" ref="E261:E324">_xlfn.IFERROR(C261/D261*100-100,0)</f>
        <v>8.799421407907417</v>
      </c>
    </row>
    <row r="262" spans="1:5" ht="12.75" customHeight="1">
      <c r="A262" s="356">
        <v>2080802</v>
      </c>
      <c r="B262" s="357" t="s">
        <v>260</v>
      </c>
      <c r="C262" s="358">
        <v>1129</v>
      </c>
      <c r="D262" s="358">
        <v>900</v>
      </c>
      <c r="E262" s="187">
        <f t="shared" si="4"/>
        <v>25.444444444444443</v>
      </c>
    </row>
    <row r="263" spans="1:5" ht="12.75" customHeight="1">
      <c r="A263" s="356">
        <v>2080803</v>
      </c>
      <c r="B263" s="357" t="s">
        <v>261</v>
      </c>
      <c r="C263" s="358">
        <v>4</v>
      </c>
      <c r="D263" s="358">
        <v>4</v>
      </c>
      <c r="E263" s="187">
        <f t="shared" si="4"/>
        <v>0</v>
      </c>
    </row>
    <row r="264" spans="1:5" ht="12.75" customHeight="1">
      <c r="A264" s="356">
        <v>2080804</v>
      </c>
      <c r="B264" s="357" t="s">
        <v>262</v>
      </c>
      <c r="C264" s="358">
        <v>21</v>
      </c>
      <c r="D264" s="358">
        <v>13</v>
      </c>
      <c r="E264" s="187">
        <f t="shared" si="4"/>
        <v>61.53846153846155</v>
      </c>
    </row>
    <row r="265" spans="1:5" ht="12.75" customHeight="1">
      <c r="A265" s="356">
        <v>2080805</v>
      </c>
      <c r="B265" s="357" t="s">
        <v>263</v>
      </c>
      <c r="C265" s="358">
        <v>1235</v>
      </c>
      <c r="D265" s="358">
        <v>1318</v>
      </c>
      <c r="E265" s="187">
        <f t="shared" si="4"/>
        <v>-6.297420333839156</v>
      </c>
    </row>
    <row r="266" spans="1:5" ht="12.75" customHeight="1">
      <c r="A266" s="356">
        <v>2080806</v>
      </c>
      <c r="B266" s="357" t="s">
        <v>264</v>
      </c>
      <c r="C266" s="358">
        <v>550</v>
      </c>
      <c r="D266" s="358">
        <v>408</v>
      </c>
      <c r="E266" s="187">
        <f t="shared" si="4"/>
        <v>34.80392156862746</v>
      </c>
    </row>
    <row r="267" spans="1:5" ht="12.75" customHeight="1">
      <c r="A267" s="356">
        <v>2080899</v>
      </c>
      <c r="B267" s="357" t="s">
        <v>265</v>
      </c>
      <c r="C267" s="358">
        <v>1574</v>
      </c>
      <c r="D267" s="358">
        <v>1505</v>
      </c>
      <c r="E267" s="187">
        <f t="shared" si="4"/>
        <v>4.584717607973431</v>
      </c>
    </row>
    <row r="268" spans="1:5" ht="12.75" customHeight="1">
      <c r="A268" s="353">
        <v>20809</v>
      </c>
      <c r="B268" s="354" t="s">
        <v>266</v>
      </c>
      <c r="C268" s="355">
        <v>1368</v>
      </c>
      <c r="D268" s="355">
        <v>1292</v>
      </c>
      <c r="E268" s="187">
        <f t="shared" si="4"/>
        <v>5.882352941176478</v>
      </c>
    </row>
    <row r="269" spans="1:5" ht="12.75" customHeight="1">
      <c r="A269" s="356">
        <v>2080901</v>
      </c>
      <c r="B269" s="357" t="s">
        <v>267</v>
      </c>
      <c r="C269" s="358">
        <v>1202</v>
      </c>
      <c r="D269" s="358">
        <v>1122</v>
      </c>
      <c r="E269" s="187">
        <f t="shared" si="4"/>
        <v>7.130124777183596</v>
      </c>
    </row>
    <row r="270" spans="1:5" ht="12.75" customHeight="1">
      <c r="A270" s="356">
        <v>2080902</v>
      </c>
      <c r="B270" s="357" t="s">
        <v>268</v>
      </c>
      <c r="C270" s="358">
        <v>48</v>
      </c>
      <c r="D270" s="358">
        <v>49</v>
      </c>
      <c r="E270" s="187">
        <f t="shared" si="4"/>
        <v>-2.040816326530617</v>
      </c>
    </row>
    <row r="271" spans="1:5" ht="12.75" customHeight="1">
      <c r="A271" s="356">
        <v>2080904</v>
      </c>
      <c r="B271" s="357" t="s">
        <v>269</v>
      </c>
      <c r="C271" s="358">
        <v>118</v>
      </c>
      <c r="D271" s="358">
        <v>121</v>
      </c>
      <c r="E271" s="187">
        <f t="shared" si="4"/>
        <v>-2.47933884297521</v>
      </c>
    </row>
    <row r="272" spans="1:5" ht="12.75" customHeight="1">
      <c r="A272" s="353">
        <v>20810</v>
      </c>
      <c r="B272" s="354" t="s">
        <v>270</v>
      </c>
      <c r="C272" s="355">
        <v>4708</v>
      </c>
      <c r="D272" s="355">
        <v>4598</v>
      </c>
      <c r="E272" s="187">
        <f t="shared" si="4"/>
        <v>2.3923444976076524</v>
      </c>
    </row>
    <row r="273" spans="1:5" ht="12.75" customHeight="1">
      <c r="A273" s="356">
        <v>2081001</v>
      </c>
      <c r="B273" s="357" t="s">
        <v>271</v>
      </c>
      <c r="C273" s="358">
        <v>980</v>
      </c>
      <c r="D273" s="358">
        <v>729</v>
      </c>
      <c r="E273" s="187">
        <f t="shared" si="4"/>
        <v>34.430727023319605</v>
      </c>
    </row>
    <row r="274" spans="1:5" ht="12.75" customHeight="1">
      <c r="A274" s="356">
        <v>2081002</v>
      </c>
      <c r="B274" s="357" t="s">
        <v>272</v>
      </c>
      <c r="C274" s="358">
        <v>2450</v>
      </c>
      <c r="D274" s="358">
        <v>2747</v>
      </c>
      <c r="E274" s="187">
        <f t="shared" si="4"/>
        <v>-10.811794685111025</v>
      </c>
    </row>
    <row r="275" spans="1:5" ht="12.75" customHeight="1">
      <c r="A275" s="356">
        <v>2081004</v>
      </c>
      <c r="B275" s="357" t="s">
        <v>273</v>
      </c>
      <c r="C275" s="358">
        <v>854</v>
      </c>
      <c r="D275" s="358">
        <v>634</v>
      </c>
      <c r="E275" s="187">
        <f t="shared" si="4"/>
        <v>34.70031545741327</v>
      </c>
    </row>
    <row r="276" spans="1:5" ht="12.75" customHeight="1">
      <c r="A276" s="356">
        <v>2081005</v>
      </c>
      <c r="B276" s="357" t="s">
        <v>274</v>
      </c>
      <c r="C276" s="358">
        <v>159</v>
      </c>
      <c r="D276" s="358">
        <v>174</v>
      </c>
      <c r="E276" s="187">
        <f t="shared" si="4"/>
        <v>-8.620689655172413</v>
      </c>
    </row>
    <row r="277" spans="1:5" ht="12.75" customHeight="1">
      <c r="A277" s="356">
        <v>2081099</v>
      </c>
      <c r="B277" s="357" t="s">
        <v>275</v>
      </c>
      <c r="C277" s="358">
        <v>265</v>
      </c>
      <c r="D277" s="358">
        <v>314</v>
      </c>
      <c r="E277" s="187">
        <f t="shared" si="4"/>
        <v>-15.605095541401269</v>
      </c>
    </row>
    <row r="278" spans="1:5" ht="12.75" customHeight="1">
      <c r="A278" s="353">
        <v>20811</v>
      </c>
      <c r="B278" s="354" t="s">
        <v>276</v>
      </c>
      <c r="C278" s="355">
        <v>6383</v>
      </c>
      <c r="D278" s="355">
        <v>5681</v>
      </c>
      <c r="E278" s="187">
        <f t="shared" si="4"/>
        <v>12.356979405034323</v>
      </c>
    </row>
    <row r="279" spans="1:5" ht="12.75" customHeight="1">
      <c r="A279" s="356">
        <v>2081101</v>
      </c>
      <c r="B279" s="357" t="s">
        <v>63</v>
      </c>
      <c r="C279" s="358">
        <v>376</v>
      </c>
      <c r="D279" s="358">
        <v>405</v>
      </c>
      <c r="E279" s="187">
        <f t="shared" si="4"/>
        <v>-7.160493827160494</v>
      </c>
    </row>
    <row r="280" spans="1:5" ht="12.75" customHeight="1">
      <c r="A280" s="356">
        <v>2081103</v>
      </c>
      <c r="B280" s="357" t="s">
        <v>238</v>
      </c>
      <c r="C280" s="358">
        <v>9</v>
      </c>
      <c r="D280" s="358">
        <v>9</v>
      </c>
      <c r="E280" s="187">
        <f t="shared" si="4"/>
        <v>0</v>
      </c>
    </row>
    <row r="281" spans="1:5" ht="12.75" customHeight="1">
      <c r="A281" s="356">
        <v>2081104</v>
      </c>
      <c r="B281" s="357" t="s">
        <v>277</v>
      </c>
      <c r="C281" s="358">
        <v>92</v>
      </c>
      <c r="D281" s="358">
        <v>182</v>
      </c>
      <c r="E281" s="187">
        <f t="shared" si="4"/>
        <v>-49.45054945054945</v>
      </c>
    </row>
    <row r="282" spans="1:5" ht="12.75" customHeight="1">
      <c r="A282" s="356">
        <v>2081105</v>
      </c>
      <c r="B282" s="357" t="s">
        <v>278</v>
      </c>
      <c r="C282" s="358">
        <v>19</v>
      </c>
      <c r="D282" s="358">
        <v>100</v>
      </c>
      <c r="E282" s="187">
        <f t="shared" si="4"/>
        <v>-81</v>
      </c>
    </row>
    <row r="283" spans="1:5" ht="12.75" customHeight="1">
      <c r="A283" s="356">
        <v>2081106</v>
      </c>
      <c r="B283" s="357" t="s">
        <v>279</v>
      </c>
      <c r="C283" s="358">
        <v>54</v>
      </c>
      <c r="D283" s="358">
        <v>24</v>
      </c>
      <c r="E283" s="187">
        <f t="shared" si="4"/>
        <v>125</v>
      </c>
    </row>
    <row r="284" spans="1:5" ht="12.75" customHeight="1">
      <c r="A284" s="356">
        <v>2081107</v>
      </c>
      <c r="B284" s="357" t="s">
        <v>280</v>
      </c>
      <c r="C284" s="358">
        <v>3782</v>
      </c>
      <c r="D284" s="358">
        <v>2023</v>
      </c>
      <c r="E284" s="187">
        <f t="shared" si="4"/>
        <v>86.95007414730597</v>
      </c>
    </row>
    <row r="285" spans="1:5" ht="12.75" customHeight="1">
      <c r="A285" s="356">
        <v>2081199</v>
      </c>
      <c r="B285" s="357" t="s">
        <v>281</v>
      </c>
      <c r="C285" s="358">
        <v>2051</v>
      </c>
      <c r="D285" s="358">
        <v>2938</v>
      </c>
      <c r="E285" s="187">
        <f t="shared" si="4"/>
        <v>-30.19060585432267</v>
      </c>
    </row>
    <row r="286" spans="1:5" ht="12.75" customHeight="1">
      <c r="A286" s="353">
        <v>20815</v>
      </c>
      <c r="B286" s="354" t="s">
        <v>282</v>
      </c>
      <c r="C286" s="355">
        <v>184</v>
      </c>
      <c r="D286" s="355">
        <v>172</v>
      </c>
      <c r="E286" s="187">
        <f t="shared" si="4"/>
        <v>6.976744186046503</v>
      </c>
    </row>
    <row r="287" spans="1:5" ht="12.75" customHeight="1">
      <c r="A287" s="356">
        <v>2081501</v>
      </c>
      <c r="B287" s="357" t="s">
        <v>283</v>
      </c>
      <c r="C287" s="358">
        <v>83</v>
      </c>
      <c r="D287" s="358">
        <v>22</v>
      </c>
      <c r="E287" s="187">
        <f t="shared" si="4"/>
        <v>277.2727272727273</v>
      </c>
    </row>
    <row r="288" spans="1:5" ht="12.75" customHeight="1">
      <c r="A288" s="356">
        <v>2081502</v>
      </c>
      <c r="B288" s="357" t="s">
        <v>284</v>
      </c>
      <c r="C288" s="358">
        <v>101</v>
      </c>
      <c r="D288" s="358">
        <v>150</v>
      </c>
      <c r="E288" s="187">
        <f t="shared" si="4"/>
        <v>-32.66666666666667</v>
      </c>
    </row>
    <row r="289" spans="1:5" ht="12.75" customHeight="1">
      <c r="A289" s="353">
        <v>20816</v>
      </c>
      <c r="B289" s="354" t="s">
        <v>285</v>
      </c>
      <c r="C289" s="355">
        <v>235</v>
      </c>
      <c r="D289" s="355">
        <v>227</v>
      </c>
      <c r="E289" s="187">
        <f t="shared" si="4"/>
        <v>3.524229074889874</v>
      </c>
    </row>
    <row r="290" spans="1:5" ht="12.75" customHeight="1">
      <c r="A290" s="356">
        <v>2081601</v>
      </c>
      <c r="B290" s="357" t="s">
        <v>63</v>
      </c>
      <c r="C290" s="358">
        <v>144</v>
      </c>
      <c r="D290" s="358">
        <v>132</v>
      </c>
      <c r="E290" s="187">
        <f t="shared" si="4"/>
        <v>9.09090909090908</v>
      </c>
    </row>
    <row r="291" spans="1:5" ht="12.75" customHeight="1">
      <c r="A291" s="356">
        <v>2081699</v>
      </c>
      <c r="B291" s="357" t="s">
        <v>286</v>
      </c>
      <c r="C291" s="358">
        <v>91</v>
      </c>
      <c r="D291" s="358">
        <v>95</v>
      </c>
      <c r="E291" s="187">
        <f t="shared" si="4"/>
        <v>-4.21052631578948</v>
      </c>
    </row>
    <row r="292" spans="1:5" ht="12.75" customHeight="1">
      <c r="A292" s="353">
        <v>20819</v>
      </c>
      <c r="B292" s="354" t="s">
        <v>287</v>
      </c>
      <c r="C292" s="355">
        <v>13598</v>
      </c>
      <c r="D292" s="355">
        <v>10863</v>
      </c>
      <c r="E292" s="187">
        <f t="shared" si="4"/>
        <v>25.17720703304795</v>
      </c>
    </row>
    <row r="293" spans="1:5" ht="12.75" customHeight="1">
      <c r="A293" s="356">
        <v>2081901</v>
      </c>
      <c r="B293" s="357" t="s">
        <v>288</v>
      </c>
      <c r="C293" s="358">
        <v>502</v>
      </c>
      <c r="D293" s="358">
        <v>440</v>
      </c>
      <c r="E293" s="187">
        <f t="shared" si="4"/>
        <v>14.090909090909093</v>
      </c>
    </row>
    <row r="294" spans="1:5" ht="12.75" customHeight="1">
      <c r="A294" s="356">
        <v>2081902</v>
      </c>
      <c r="B294" s="357" t="s">
        <v>289</v>
      </c>
      <c r="C294" s="358">
        <v>13096</v>
      </c>
      <c r="D294" s="358">
        <v>10423</v>
      </c>
      <c r="E294" s="187">
        <f t="shared" si="4"/>
        <v>25.645207713710064</v>
      </c>
    </row>
    <row r="295" spans="1:5" ht="12.75" customHeight="1">
      <c r="A295" s="353">
        <v>20820</v>
      </c>
      <c r="B295" s="354" t="s">
        <v>290</v>
      </c>
      <c r="C295" s="355">
        <v>825</v>
      </c>
      <c r="D295" s="355">
        <v>771</v>
      </c>
      <c r="E295" s="187">
        <f t="shared" si="4"/>
        <v>7.003891050583661</v>
      </c>
    </row>
    <row r="296" spans="1:5" ht="12.75" customHeight="1">
      <c r="A296" s="356">
        <v>2082001</v>
      </c>
      <c r="B296" s="357" t="s">
        <v>291</v>
      </c>
      <c r="C296" s="358">
        <v>650</v>
      </c>
      <c r="D296" s="358">
        <v>595</v>
      </c>
      <c r="E296" s="187">
        <f t="shared" si="4"/>
        <v>9.243697478991592</v>
      </c>
    </row>
    <row r="297" spans="1:5" ht="12.75" customHeight="1">
      <c r="A297" s="356">
        <v>2082002</v>
      </c>
      <c r="B297" s="357" t="s">
        <v>292</v>
      </c>
      <c r="C297" s="358">
        <v>175</v>
      </c>
      <c r="D297" s="358">
        <v>176</v>
      </c>
      <c r="E297" s="187">
        <f t="shared" si="4"/>
        <v>-0.5681818181818272</v>
      </c>
    </row>
    <row r="298" spans="1:5" ht="12.75" customHeight="1">
      <c r="A298" s="353">
        <v>20821</v>
      </c>
      <c r="B298" s="354" t="s">
        <v>293</v>
      </c>
      <c r="C298" s="355">
        <v>384</v>
      </c>
      <c r="D298" s="355">
        <v>378</v>
      </c>
      <c r="E298" s="187">
        <f t="shared" si="4"/>
        <v>1.5873015873015817</v>
      </c>
    </row>
    <row r="299" spans="1:5" ht="12.75" customHeight="1">
      <c r="A299" s="356">
        <v>2082102</v>
      </c>
      <c r="B299" s="357" t="s">
        <v>294</v>
      </c>
      <c r="C299" s="358">
        <v>384</v>
      </c>
      <c r="D299" s="358">
        <v>378</v>
      </c>
      <c r="E299" s="187">
        <f t="shared" si="4"/>
        <v>1.5873015873015817</v>
      </c>
    </row>
    <row r="300" spans="1:5" ht="12.75" customHeight="1">
      <c r="A300" s="353">
        <v>20825</v>
      </c>
      <c r="B300" s="354" t="s">
        <v>295</v>
      </c>
      <c r="C300" s="355">
        <v>832</v>
      </c>
      <c r="D300" s="355">
        <v>899</v>
      </c>
      <c r="E300" s="187">
        <f t="shared" si="4"/>
        <v>-7.4527252502780925</v>
      </c>
    </row>
    <row r="301" spans="1:5" ht="12.75" customHeight="1">
      <c r="A301" s="356">
        <v>2082502</v>
      </c>
      <c r="B301" s="357" t="s">
        <v>296</v>
      </c>
      <c r="C301" s="358">
        <v>832</v>
      </c>
      <c r="D301" s="358">
        <v>899</v>
      </c>
      <c r="E301" s="187">
        <f t="shared" si="4"/>
        <v>-7.4527252502780925</v>
      </c>
    </row>
    <row r="302" spans="1:5" ht="12.75" customHeight="1">
      <c r="A302" s="353">
        <v>20826</v>
      </c>
      <c r="B302" s="354" t="s">
        <v>297</v>
      </c>
      <c r="C302" s="355">
        <v>21112</v>
      </c>
      <c r="D302" s="355">
        <v>16064</v>
      </c>
      <c r="E302" s="187">
        <f t="shared" si="4"/>
        <v>31.424302788844614</v>
      </c>
    </row>
    <row r="303" spans="1:5" ht="12.75" customHeight="1">
      <c r="A303" s="356">
        <v>2082602</v>
      </c>
      <c r="B303" s="357" t="s">
        <v>298</v>
      </c>
      <c r="C303" s="358">
        <v>19624</v>
      </c>
      <c r="D303" s="358">
        <v>16064</v>
      </c>
      <c r="E303" s="187">
        <f t="shared" si="4"/>
        <v>22.161354581673294</v>
      </c>
    </row>
    <row r="304" spans="1:5" ht="12.75" customHeight="1">
      <c r="A304" s="356">
        <v>2082699</v>
      </c>
      <c r="B304" s="357" t="s">
        <v>299</v>
      </c>
      <c r="C304" s="358">
        <v>1488</v>
      </c>
      <c r="D304" s="358">
        <v>0</v>
      </c>
      <c r="E304" s="187">
        <f t="shared" si="4"/>
        <v>0</v>
      </c>
    </row>
    <row r="305" spans="1:5" ht="12.75" customHeight="1">
      <c r="A305" s="353">
        <v>20827</v>
      </c>
      <c r="B305" s="354" t="s">
        <v>300</v>
      </c>
      <c r="C305" s="355">
        <v>8780</v>
      </c>
      <c r="D305" s="355">
        <v>0</v>
      </c>
      <c r="E305" s="187">
        <f t="shared" si="4"/>
        <v>0</v>
      </c>
    </row>
    <row r="306" spans="1:5" ht="12.75" customHeight="1">
      <c r="A306" s="356">
        <v>2082799</v>
      </c>
      <c r="B306" s="357" t="s">
        <v>301</v>
      </c>
      <c r="C306" s="358">
        <v>8780</v>
      </c>
      <c r="D306" s="358">
        <v>0</v>
      </c>
      <c r="E306" s="187">
        <f t="shared" si="4"/>
        <v>0</v>
      </c>
    </row>
    <row r="307" spans="1:5" ht="12.75" customHeight="1">
      <c r="A307" s="353">
        <v>20899</v>
      </c>
      <c r="B307" s="354" t="s">
        <v>302</v>
      </c>
      <c r="C307" s="355">
        <v>2193</v>
      </c>
      <c r="D307" s="355">
        <v>776</v>
      </c>
      <c r="E307" s="187">
        <f t="shared" si="4"/>
        <v>182.6030927835052</v>
      </c>
    </row>
    <row r="308" spans="1:5" ht="12.75" customHeight="1">
      <c r="A308" s="356">
        <v>2089901</v>
      </c>
      <c r="B308" s="357" t="s">
        <v>302</v>
      </c>
      <c r="C308" s="358">
        <v>2193</v>
      </c>
      <c r="D308" s="358">
        <v>776</v>
      </c>
      <c r="E308" s="187">
        <f t="shared" si="4"/>
        <v>182.6030927835052</v>
      </c>
    </row>
    <row r="309" spans="1:5" ht="12.75" customHeight="1">
      <c r="A309" s="353">
        <v>210</v>
      </c>
      <c r="B309" s="354" t="s">
        <v>303</v>
      </c>
      <c r="C309" s="355">
        <v>89458</v>
      </c>
      <c r="D309" s="355">
        <v>78256</v>
      </c>
      <c r="E309" s="187">
        <f t="shared" si="4"/>
        <v>14.31455735023512</v>
      </c>
    </row>
    <row r="310" spans="1:5" ht="12.75" customHeight="1">
      <c r="A310" s="353">
        <v>21001</v>
      </c>
      <c r="B310" s="354" t="s">
        <v>304</v>
      </c>
      <c r="C310" s="355">
        <v>1638</v>
      </c>
      <c r="D310" s="355">
        <v>1660</v>
      </c>
      <c r="E310" s="187">
        <f t="shared" si="4"/>
        <v>-1.3253012048192687</v>
      </c>
    </row>
    <row r="311" spans="1:5" ht="12.75" customHeight="1">
      <c r="A311" s="356">
        <v>2100101</v>
      </c>
      <c r="B311" s="357" t="s">
        <v>63</v>
      </c>
      <c r="C311" s="358">
        <v>1371</v>
      </c>
      <c r="D311" s="358">
        <v>1364</v>
      </c>
      <c r="E311" s="187">
        <f t="shared" si="4"/>
        <v>0.5131964809384186</v>
      </c>
    </row>
    <row r="312" spans="1:5" ht="12.75" customHeight="1">
      <c r="A312" s="356">
        <v>2100199</v>
      </c>
      <c r="B312" s="357" t="s">
        <v>305</v>
      </c>
      <c r="C312" s="358">
        <v>267</v>
      </c>
      <c r="D312" s="358">
        <v>296</v>
      </c>
      <c r="E312" s="187">
        <f t="shared" si="4"/>
        <v>-9.797297297297305</v>
      </c>
    </row>
    <row r="313" spans="1:5" ht="12.75" customHeight="1">
      <c r="A313" s="353">
        <v>21002</v>
      </c>
      <c r="B313" s="354" t="s">
        <v>306</v>
      </c>
      <c r="C313" s="355">
        <v>5757</v>
      </c>
      <c r="D313" s="355">
        <v>6203</v>
      </c>
      <c r="E313" s="187">
        <f t="shared" si="4"/>
        <v>-7.19006932129615</v>
      </c>
    </row>
    <row r="314" spans="1:5" ht="12.75" customHeight="1">
      <c r="A314" s="356">
        <v>2100201</v>
      </c>
      <c r="B314" s="357" t="s">
        <v>307</v>
      </c>
      <c r="C314" s="358">
        <v>3420</v>
      </c>
      <c r="D314" s="358">
        <v>2352</v>
      </c>
      <c r="E314" s="187">
        <f t="shared" si="4"/>
        <v>45.408163265306115</v>
      </c>
    </row>
    <row r="315" spans="1:5" ht="12.75" customHeight="1">
      <c r="A315" s="356">
        <v>2100202</v>
      </c>
      <c r="B315" s="357" t="s">
        <v>308</v>
      </c>
      <c r="C315" s="358">
        <v>1928</v>
      </c>
      <c r="D315" s="358">
        <v>1996</v>
      </c>
      <c r="E315" s="187">
        <f t="shared" si="4"/>
        <v>-3.4068136272545075</v>
      </c>
    </row>
    <row r="316" spans="1:5" ht="12.75" customHeight="1">
      <c r="A316" s="356">
        <v>2100206</v>
      </c>
      <c r="B316" s="357" t="s">
        <v>309</v>
      </c>
      <c r="C316" s="358">
        <v>0</v>
      </c>
      <c r="D316" s="358">
        <v>182</v>
      </c>
      <c r="E316" s="187">
        <f t="shared" si="4"/>
        <v>-100</v>
      </c>
    </row>
    <row r="317" spans="1:5" ht="12.75" customHeight="1">
      <c r="A317" s="356">
        <v>2100211</v>
      </c>
      <c r="B317" s="357" t="s">
        <v>310</v>
      </c>
      <c r="C317" s="358">
        <v>20</v>
      </c>
      <c r="D317" s="358">
        <v>20</v>
      </c>
      <c r="E317" s="187">
        <f t="shared" si="4"/>
        <v>0</v>
      </c>
    </row>
    <row r="318" spans="1:5" ht="12.75" customHeight="1">
      <c r="A318" s="356">
        <v>2100299</v>
      </c>
      <c r="B318" s="357" t="s">
        <v>311</v>
      </c>
      <c r="C318" s="358">
        <v>389</v>
      </c>
      <c r="D318" s="358">
        <v>1653</v>
      </c>
      <c r="E318" s="187">
        <f t="shared" si="4"/>
        <v>-76.4670296430732</v>
      </c>
    </row>
    <row r="319" spans="1:5" ht="12.75" customHeight="1">
      <c r="A319" s="353">
        <v>21003</v>
      </c>
      <c r="B319" s="354" t="s">
        <v>312</v>
      </c>
      <c r="C319" s="355">
        <v>17276</v>
      </c>
      <c r="D319" s="355">
        <v>12892</v>
      </c>
      <c r="E319" s="187">
        <f t="shared" si="4"/>
        <v>34.00558485882718</v>
      </c>
    </row>
    <row r="320" spans="1:5" ht="12.75" customHeight="1">
      <c r="A320" s="356">
        <v>2100302</v>
      </c>
      <c r="B320" s="357" t="s">
        <v>313</v>
      </c>
      <c r="C320" s="358">
        <v>16721</v>
      </c>
      <c r="D320" s="358">
        <v>12359</v>
      </c>
      <c r="E320" s="187">
        <f t="shared" si="4"/>
        <v>35.29411764705884</v>
      </c>
    </row>
    <row r="321" spans="1:5" ht="12.75" customHeight="1">
      <c r="A321" s="356">
        <v>2100399</v>
      </c>
      <c r="B321" s="357" t="s">
        <v>314</v>
      </c>
      <c r="C321" s="358">
        <v>555</v>
      </c>
      <c r="D321" s="358">
        <v>533</v>
      </c>
      <c r="E321" s="187">
        <f t="shared" si="4"/>
        <v>4.127579737335836</v>
      </c>
    </row>
    <row r="322" spans="1:5" ht="12.75" customHeight="1">
      <c r="A322" s="353">
        <v>21004</v>
      </c>
      <c r="B322" s="354" t="s">
        <v>315</v>
      </c>
      <c r="C322" s="355">
        <v>15669</v>
      </c>
      <c r="D322" s="355">
        <v>14252</v>
      </c>
      <c r="E322" s="187">
        <f t="shared" si="4"/>
        <v>9.942464215548696</v>
      </c>
    </row>
    <row r="323" spans="1:5" ht="12.75" customHeight="1">
      <c r="A323" s="356">
        <v>2100401</v>
      </c>
      <c r="B323" s="357" t="s">
        <v>316</v>
      </c>
      <c r="C323" s="358">
        <v>1177</v>
      </c>
      <c r="D323" s="358">
        <v>1179</v>
      </c>
      <c r="E323" s="187">
        <f t="shared" si="4"/>
        <v>-0.16963528413910467</v>
      </c>
    </row>
    <row r="324" spans="1:5" ht="12.75" customHeight="1">
      <c r="A324" s="356">
        <v>2100402</v>
      </c>
      <c r="B324" s="357" t="s">
        <v>317</v>
      </c>
      <c r="C324" s="358">
        <v>964</v>
      </c>
      <c r="D324" s="358">
        <v>995</v>
      </c>
      <c r="E324" s="187">
        <f t="shared" si="4"/>
        <v>-3.1155778894472377</v>
      </c>
    </row>
    <row r="325" spans="1:5" ht="12.75" customHeight="1">
      <c r="A325" s="356">
        <v>2100403</v>
      </c>
      <c r="B325" s="357" t="s">
        <v>318</v>
      </c>
      <c r="C325" s="358">
        <v>1299</v>
      </c>
      <c r="D325" s="358">
        <v>1265</v>
      </c>
      <c r="E325" s="187">
        <f aca="true" t="shared" si="5" ref="E325:E388">_xlfn.IFERROR(C325/D325*100-100,0)</f>
        <v>2.6877470355731248</v>
      </c>
    </row>
    <row r="326" spans="1:5" ht="12.75" customHeight="1">
      <c r="A326" s="356">
        <v>2100405</v>
      </c>
      <c r="B326" s="357" t="s">
        <v>319</v>
      </c>
      <c r="C326" s="358">
        <v>469</v>
      </c>
      <c r="D326" s="358">
        <v>1055</v>
      </c>
      <c r="E326" s="187">
        <f t="shared" si="5"/>
        <v>-55.54502369668246</v>
      </c>
    </row>
    <row r="327" spans="1:5" ht="12.75" customHeight="1">
      <c r="A327" s="356">
        <v>2100406</v>
      </c>
      <c r="B327" s="357" t="s">
        <v>320</v>
      </c>
      <c r="C327" s="358">
        <v>380</v>
      </c>
      <c r="D327" s="358">
        <v>367</v>
      </c>
      <c r="E327" s="187">
        <f t="shared" si="5"/>
        <v>3.5422343324250676</v>
      </c>
    </row>
    <row r="328" spans="1:5" ht="12.75" customHeight="1">
      <c r="A328" s="356">
        <v>2100407</v>
      </c>
      <c r="B328" s="357" t="s">
        <v>321</v>
      </c>
      <c r="C328" s="358">
        <v>3930</v>
      </c>
      <c r="D328" s="358">
        <v>3213</v>
      </c>
      <c r="E328" s="187">
        <f t="shared" si="5"/>
        <v>22.315592903828204</v>
      </c>
    </row>
    <row r="329" spans="1:5" ht="12.75" customHeight="1">
      <c r="A329" s="356">
        <v>2100408</v>
      </c>
      <c r="B329" s="357" t="s">
        <v>322</v>
      </c>
      <c r="C329" s="358">
        <v>6211</v>
      </c>
      <c r="D329" s="358">
        <v>4416</v>
      </c>
      <c r="E329" s="187">
        <f t="shared" si="5"/>
        <v>40.64764492753622</v>
      </c>
    </row>
    <row r="330" spans="1:5" ht="12.75" customHeight="1">
      <c r="A330" s="356">
        <v>2100409</v>
      </c>
      <c r="B330" s="357" t="s">
        <v>323</v>
      </c>
      <c r="C330" s="358">
        <v>731</v>
      </c>
      <c r="D330" s="358">
        <v>1557</v>
      </c>
      <c r="E330" s="187">
        <f t="shared" si="5"/>
        <v>-53.05073859987155</v>
      </c>
    </row>
    <row r="331" spans="1:5" ht="12.75" customHeight="1">
      <c r="A331" s="356">
        <v>2100410</v>
      </c>
      <c r="B331" s="357" t="s">
        <v>324</v>
      </c>
      <c r="C331" s="358">
        <v>15</v>
      </c>
      <c r="D331" s="358">
        <v>34</v>
      </c>
      <c r="E331" s="187">
        <f t="shared" si="5"/>
        <v>-55.88235294117647</v>
      </c>
    </row>
    <row r="332" spans="1:5" ht="12.75" customHeight="1">
      <c r="A332" s="356">
        <v>2100499</v>
      </c>
      <c r="B332" s="357" t="s">
        <v>325</v>
      </c>
      <c r="C332" s="358">
        <v>493</v>
      </c>
      <c r="D332" s="358">
        <v>171</v>
      </c>
      <c r="E332" s="187">
        <f t="shared" si="5"/>
        <v>188.3040935672514</v>
      </c>
    </row>
    <row r="333" spans="1:5" ht="12.75" customHeight="1">
      <c r="A333" s="353">
        <v>21006</v>
      </c>
      <c r="B333" s="354" t="s">
        <v>326</v>
      </c>
      <c r="C333" s="355">
        <v>724</v>
      </c>
      <c r="D333" s="355">
        <v>247</v>
      </c>
      <c r="E333" s="187">
        <f t="shared" si="5"/>
        <v>193.1174089068826</v>
      </c>
    </row>
    <row r="334" spans="1:5" ht="12.75" customHeight="1">
      <c r="A334" s="356">
        <v>2100601</v>
      </c>
      <c r="B334" s="357" t="s">
        <v>327</v>
      </c>
      <c r="C334" s="358">
        <v>724</v>
      </c>
      <c r="D334" s="358">
        <v>247</v>
      </c>
      <c r="E334" s="187">
        <f t="shared" si="5"/>
        <v>193.1174089068826</v>
      </c>
    </row>
    <row r="335" spans="1:5" ht="12.75" customHeight="1">
      <c r="A335" s="353">
        <v>21007</v>
      </c>
      <c r="B335" s="354" t="s">
        <v>328</v>
      </c>
      <c r="C335" s="355">
        <v>5283</v>
      </c>
      <c r="D335" s="355">
        <v>13763</v>
      </c>
      <c r="E335" s="187">
        <f t="shared" si="5"/>
        <v>-61.61447358860713</v>
      </c>
    </row>
    <row r="336" spans="1:5" ht="12.75" customHeight="1">
      <c r="A336" s="356">
        <v>2100716</v>
      </c>
      <c r="B336" s="357" t="s">
        <v>329</v>
      </c>
      <c r="C336" s="358">
        <v>263</v>
      </c>
      <c r="D336" s="358">
        <v>237</v>
      </c>
      <c r="E336" s="187">
        <f t="shared" si="5"/>
        <v>10.970464135021103</v>
      </c>
    </row>
    <row r="337" spans="1:5" ht="12.75" customHeight="1">
      <c r="A337" s="356">
        <v>2100717</v>
      </c>
      <c r="B337" s="357" t="s">
        <v>330</v>
      </c>
      <c r="C337" s="358">
        <v>1829</v>
      </c>
      <c r="D337" s="358">
        <v>9022</v>
      </c>
      <c r="E337" s="187">
        <f t="shared" si="5"/>
        <v>-79.72733318554644</v>
      </c>
    </row>
    <row r="338" spans="1:5" ht="12.75" customHeight="1">
      <c r="A338" s="356">
        <v>2100799</v>
      </c>
      <c r="B338" s="357" t="s">
        <v>331</v>
      </c>
      <c r="C338" s="358">
        <v>3191</v>
      </c>
      <c r="D338" s="358">
        <v>4504</v>
      </c>
      <c r="E338" s="187">
        <f t="shared" si="5"/>
        <v>-29.15186500888099</v>
      </c>
    </row>
    <row r="339" spans="1:5" ht="12.75" customHeight="1">
      <c r="A339" s="353">
        <v>21010</v>
      </c>
      <c r="B339" s="354" t="s">
        <v>332</v>
      </c>
      <c r="C339" s="355">
        <v>1775</v>
      </c>
      <c r="D339" s="355">
        <v>1496</v>
      </c>
      <c r="E339" s="187">
        <f t="shared" si="5"/>
        <v>18.64973262032086</v>
      </c>
    </row>
    <row r="340" spans="1:5" ht="12.75" customHeight="1">
      <c r="A340" s="356">
        <v>2101001</v>
      </c>
      <c r="B340" s="357" t="s">
        <v>63</v>
      </c>
      <c r="C340" s="358">
        <v>1077</v>
      </c>
      <c r="D340" s="358">
        <v>922</v>
      </c>
      <c r="E340" s="187">
        <f t="shared" si="5"/>
        <v>16.8112798264642</v>
      </c>
    </row>
    <row r="341" spans="1:5" ht="12.75" customHeight="1">
      <c r="A341" s="356">
        <v>2101016</v>
      </c>
      <c r="B341" s="357" t="s">
        <v>333</v>
      </c>
      <c r="C341" s="358">
        <v>59</v>
      </c>
      <c r="D341" s="358">
        <v>67</v>
      </c>
      <c r="E341" s="187">
        <f t="shared" si="5"/>
        <v>-11.940298507462686</v>
      </c>
    </row>
    <row r="342" spans="1:5" ht="12.75" customHeight="1">
      <c r="A342" s="356">
        <v>2101050</v>
      </c>
      <c r="B342" s="357" t="s">
        <v>76</v>
      </c>
      <c r="C342" s="358">
        <v>269</v>
      </c>
      <c r="D342" s="358">
        <v>282</v>
      </c>
      <c r="E342" s="187">
        <f t="shared" si="5"/>
        <v>-4.60992907801419</v>
      </c>
    </row>
    <row r="343" spans="1:5" ht="12.75" customHeight="1">
      <c r="A343" s="356">
        <v>2101099</v>
      </c>
      <c r="B343" s="357" t="s">
        <v>334</v>
      </c>
      <c r="C343" s="358">
        <v>370</v>
      </c>
      <c r="D343" s="358">
        <v>225</v>
      </c>
      <c r="E343" s="187">
        <f t="shared" si="5"/>
        <v>64.44444444444443</v>
      </c>
    </row>
    <row r="344" spans="1:5" ht="12.75" customHeight="1">
      <c r="A344" s="353">
        <v>21011</v>
      </c>
      <c r="B344" s="354" t="s">
        <v>335</v>
      </c>
      <c r="C344" s="355">
        <v>5212</v>
      </c>
      <c r="D344" s="355">
        <v>1508</v>
      </c>
      <c r="E344" s="187">
        <f t="shared" si="5"/>
        <v>245.62334217506628</v>
      </c>
    </row>
    <row r="345" spans="1:5" ht="12.75" customHeight="1">
      <c r="A345" s="356">
        <v>2101101</v>
      </c>
      <c r="B345" s="357" t="s">
        <v>336</v>
      </c>
      <c r="C345" s="358">
        <v>505</v>
      </c>
      <c r="D345" s="358">
        <v>0</v>
      </c>
      <c r="E345" s="187">
        <f t="shared" si="5"/>
        <v>0</v>
      </c>
    </row>
    <row r="346" spans="1:5" ht="12.75" customHeight="1">
      <c r="A346" s="356">
        <v>2101102</v>
      </c>
      <c r="B346" s="357" t="s">
        <v>337</v>
      </c>
      <c r="C346" s="358">
        <v>705</v>
      </c>
      <c r="D346" s="358">
        <v>0</v>
      </c>
      <c r="E346" s="187">
        <f t="shared" si="5"/>
        <v>0</v>
      </c>
    </row>
    <row r="347" spans="1:5" ht="12.75" customHeight="1">
      <c r="A347" s="356">
        <v>2101103</v>
      </c>
      <c r="B347" s="357" t="s">
        <v>338</v>
      </c>
      <c r="C347" s="358">
        <v>2338</v>
      </c>
      <c r="D347" s="358">
        <v>0</v>
      </c>
      <c r="E347" s="187">
        <f t="shared" si="5"/>
        <v>0</v>
      </c>
    </row>
    <row r="348" spans="1:5" ht="12.75" customHeight="1">
      <c r="A348" s="356">
        <v>2101199</v>
      </c>
      <c r="B348" s="357" t="s">
        <v>339</v>
      </c>
      <c r="C348" s="358">
        <v>1664</v>
      </c>
      <c r="D348" s="358">
        <v>1508</v>
      </c>
      <c r="E348" s="187">
        <f t="shared" si="5"/>
        <v>10.34482758620689</v>
      </c>
    </row>
    <row r="349" spans="1:5" ht="12.75" customHeight="1">
      <c r="A349" s="353">
        <v>21012</v>
      </c>
      <c r="B349" s="354" t="s">
        <v>340</v>
      </c>
      <c r="C349" s="355">
        <v>29091</v>
      </c>
      <c r="D349" s="355">
        <v>21947</v>
      </c>
      <c r="E349" s="187">
        <f t="shared" si="5"/>
        <v>32.55114594249784</v>
      </c>
    </row>
    <row r="350" spans="1:5" ht="12.75" customHeight="1">
      <c r="A350" s="356">
        <v>2101202</v>
      </c>
      <c r="B350" s="357" t="s">
        <v>341</v>
      </c>
      <c r="C350" s="358">
        <v>29091</v>
      </c>
      <c r="D350" s="358">
        <v>21947</v>
      </c>
      <c r="E350" s="187">
        <f t="shared" si="5"/>
        <v>32.55114594249784</v>
      </c>
    </row>
    <row r="351" spans="1:5" ht="12.75" customHeight="1">
      <c r="A351" s="353">
        <v>21013</v>
      </c>
      <c r="B351" s="354" t="s">
        <v>342</v>
      </c>
      <c r="C351" s="355">
        <v>6425</v>
      </c>
      <c r="D351" s="355">
        <v>3365</v>
      </c>
      <c r="E351" s="187">
        <f t="shared" si="5"/>
        <v>90.93610698365529</v>
      </c>
    </row>
    <row r="352" spans="1:5" ht="12.75" customHeight="1">
      <c r="A352" s="356">
        <v>2101301</v>
      </c>
      <c r="B352" s="357" t="s">
        <v>343</v>
      </c>
      <c r="C352" s="358">
        <v>6425</v>
      </c>
      <c r="D352" s="358">
        <v>3365</v>
      </c>
      <c r="E352" s="187">
        <f t="shared" si="5"/>
        <v>90.93610698365529</v>
      </c>
    </row>
    <row r="353" spans="1:5" ht="12.75" customHeight="1">
      <c r="A353" s="353">
        <v>21014</v>
      </c>
      <c r="B353" s="354" t="s">
        <v>344</v>
      </c>
      <c r="C353" s="355">
        <v>311</v>
      </c>
      <c r="D353" s="355">
        <v>291</v>
      </c>
      <c r="E353" s="187">
        <f t="shared" si="5"/>
        <v>6.87285223367698</v>
      </c>
    </row>
    <row r="354" spans="1:5" ht="12.75" customHeight="1">
      <c r="A354" s="356">
        <v>2101401</v>
      </c>
      <c r="B354" s="357" t="s">
        <v>345</v>
      </c>
      <c r="C354" s="358">
        <v>311</v>
      </c>
      <c r="D354" s="358">
        <v>291</v>
      </c>
      <c r="E354" s="187">
        <f t="shared" si="5"/>
        <v>6.87285223367698</v>
      </c>
    </row>
    <row r="355" spans="1:5" ht="12.75" customHeight="1">
      <c r="A355" s="353">
        <v>21099</v>
      </c>
      <c r="B355" s="354" t="s">
        <v>346</v>
      </c>
      <c r="C355" s="355">
        <v>297</v>
      </c>
      <c r="D355" s="355">
        <v>632</v>
      </c>
      <c r="E355" s="187">
        <f t="shared" si="5"/>
        <v>-53.00632911392405</v>
      </c>
    </row>
    <row r="356" spans="1:5" ht="12.75" customHeight="1">
      <c r="A356" s="356">
        <v>2109901</v>
      </c>
      <c r="B356" s="357" t="s">
        <v>346</v>
      </c>
      <c r="C356" s="358">
        <v>297</v>
      </c>
      <c r="D356" s="358">
        <v>632</v>
      </c>
      <c r="E356" s="187">
        <f t="shared" si="5"/>
        <v>-53.00632911392405</v>
      </c>
    </row>
    <row r="357" spans="1:5" ht="12.75" customHeight="1">
      <c r="A357" s="353">
        <v>211</v>
      </c>
      <c r="B357" s="354" t="s">
        <v>347</v>
      </c>
      <c r="C357" s="355">
        <v>5141</v>
      </c>
      <c r="D357" s="355">
        <v>4617</v>
      </c>
      <c r="E357" s="187">
        <f t="shared" si="5"/>
        <v>11.349361056963403</v>
      </c>
    </row>
    <row r="358" spans="1:5" ht="12.75" customHeight="1">
      <c r="A358" s="353">
        <v>21101</v>
      </c>
      <c r="B358" s="354" t="s">
        <v>348</v>
      </c>
      <c r="C358" s="355">
        <v>2392</v>
      </c>
      <c r="D358" s="355">
        <v>2261</v>
      </c>
      <c r="E358" s="187">
        <f t="shared" si="5"/>
        <v>5.793896505970821</v>
      </c>
    </row>
    <row r="359" spans="1:5" ht="12.75" customHeight="1">
      <c r="A359" s="356">
        <v>2110101</v>
      </c>
      <c r="B359" s="357" t="s">
        <v>63</v>
      </c>
      <c r="C359" s="358">
        <v>2098</v>
      </c>
      <c r="D359" s="358">
        <v>2186</v>
      </c>
      <c r="E359" s="187">
        <f t="shared" si="5"/>
        <v>-4.025617566331192</v>
      </c>
    </row>
    <row r="360" spans="1:5" ht="12.75" customHeight="1">
      <c r="A360" s="356">
        <v>2110102</v>
      </c>
      <c r="B360" s="357" t="s">
        <v>73</v>
      </c>
      <c r="C360" s="358">
        <v>96</v>
      </c>
      <c r="D360" s="358">
        <v>0</v>
      </c>
      <c r="E360" s="187">
        <f t="shared" si="5"/>
        <v>0</v>
      </c>
    </row>
    <row r="361" spans="1:5" ht="12.75" customHeight="1">
      <c r="A361" s="356">
        <v>2110199</v>
      </c>
      <c r="B361" s="357" t="s">
        <v>349</v>
      </c>
      <c r="C361" s="358">
        <v>198</v>
      </c>
      <c r="D361" s="358">
        <v>75</v>
      </c>
      <c r="E361" s="187">
        <f t="shared" si="5"/>
        <v>164</v>
      </c>
    </row>
    <row r="362" spans="1:5" ht="12.75" customHeight="1">
      <c r="A362" s="353">
        <v>21103</v>
      </c>
      <c r="B362" s="354" t="s">
        <v>350</v>
      </c>
      <c r="C362" s="355">
        <v>603</v>
      </c>
      <c r="D362" s="355">
        <v>419</v>
      </c>
      <c r="E362" s="187">
        <f t="shared" si="5"/>
        <v>43.91408114558473</v>
      </c>
    </row>
    <row r="363" spans="1:5" ht="12.75" customHeight="1">
      <c r="A363" s="356">
        <v>2110301</v>
      </c>
      <c r="B363" s="357" t="s">
        <v>351</v>
      </c>
      <c r="C363" s="358">
        <v>463</v>
      </c>
      <c r="D363" s="358">
        <v>225</v>
      </c>
      <c r="E363" s="187">
        <f t="shared" si="5"/>
        <v>105.7777777777778</v>
      </c>
    </row>
    <row r="364" spans="1:5" ht="12.75" customHeight="1">
      <c r="A364" s="356">
        <v>2110399</v>
      </c>
      <c r="B364" s="357" t="s">
        <v>352</v>
      </c>
      <c r="C364" s="358">
        <v>140</v>
      </c>
      <c r="D364" s="358">
        <v>194</v>
      </c>
      <c r="E364" s="187">
        <f t="shared" si="5"/>
        <v>-27.835051546391753</v>
      </c>
    </row>
    <row r="365" spans="1:5" ht="12.75" customHeight="1">
      <c r="A365" s="353">
        <v>21104</v>
      </c>
      <c r="B365" s="354" t="s">
        <v>353</v>
      </c>
      <c r="C365" s="355">
        <v>283</v>
      </c>
      <c r="D365" s="355">
        <v>150</v>
      </c>
      <c r="E365" s="187">
        <f t="shared" si="5"/>
        <v>88.66666666666669</v>
      </c>
    </row>
    <row r="366" spans="1:5" ht="12.75" customHeight="1">
      <c r="A366" s="356">
        <v>2110401</v>
      </c>
      <c r="B366" s="357" t="s">
        <v>354</v>
      </c>
      <c r="C366" s="358">
        <v>281</v>
      </c>
      <c r="D366" s="358">
        <v>134</v>
      </c>
      <c r="E366" s="187">
        <f t="shared" si="5"/>
        <v>109.70149253731341</v>
      </c>
    </row>
    <row r="367" spans="1:5" ht="12.75" customHeight="1">
      <c r="A367" s="356">
        <v>2110402</v>
      </c>
      <c r="B367" s="357" t="s">
        <v>355</v>
      </c>
      <c r="C367" s="358">
        <v>2</v>
      </c>
      <c r="D367" s="358">
        <v>16</v>
      </c>
      <c r="E367" s="187">
        <f t="shared" si="5"/>
        <v>-87.5</v>
      </c>
    </row>
    <row r="368" spans="1:5" ht="12.75" customHeight="1">
      <c r="A368" s="353">
        <v>21105</v>
      </c>
      <c r="B368" s="354" t="s">
        <v>356</v>
      </c>
      <c r="C368" s="355">
        <v>41</v>
      </c>
      <c r="D368" s="355">
        <v>0</v>
      </c>
      <c r="E368" s="187">
        <f t="shared" si="5"/>
        <v>0</v>
      </c>
    </row>
    <row r="369" spans="1:5" ht="12.75" customHeight="1">
      <c r="A369" s="356">
        <v>2110507</v>
      </c>
      <c r="B369" s="357" t="s">
        <v>357</v>
      </c>
      <c r="C369" s="358">
        <v>4</v>
      </c>
      <c r="D369" s="358">
        <v>0</v>
      </c>
      <c r="E369" s="187">
        <f t="shared" si="5"/>
        <v>0</v>
      </c>
    </row>
    <row r="370" spans="1:5" ht="12.75" customHeight="1">
      <c r="A370" s="356">
        <v>2110599</v>
      </c>
      <c r="B370" s="357" t="s">
        <v>358</v>
      </c>
      <c r="C370" s="358">
        <v>37</v>
      </c>
      <c r="D370" s="358">
        <v>0</v>
      </c>
      <c r="E370" s="187">
        <f t="shared" si="5"/>
        <v>0</v>
      </c>
    </row>
    <row r="371" spans="1:5" ht="12.75" customHeight="1">
      <c r="A371" s="353">
        <v>21111</v>
      </c>
      <c r="B371" s="354" t="s">
        <v>359</v>
      </c>
      <c r="C371" s="355">
        <v>421</v>
      </c>
      <c r="D371" s="355">
        <v>0</v>
      </c>
      <c r="E371" s="187">
        <f t="shared" si="5"/>
        <v>0</v>
      </c>
    </row>
    <row r="372" spans="1:5" ht="12.75" customHeight="1">
      <c r="A372" s="356">
        <v>2111103</v>
      </c>
      <c r="B372" s="357" t="s">
        <v>360</v>
      </c>
      <c r="C372" s="358">
        <v>421</v>
      </c>
      <c r="D372" s="358">
        <v>0</v>
      </c>
      <c r="E372" s="187">
        <f t="shared" si="5"/>
        <v>0</v>
      </c>
    </row>
    <row r="373" spans="1:5" ht="12.75" customHeight="1">
      <c r="A373" s="353">
        <v>21112</v>
      </c>
      <c r="B373" s="354" t="s">
        <v>361</v>
      </c>
      <c r="C373" s="355">
        <v>0</v>
      </c>
      <c r="D373" s="355">
        <v>300</v>
      </c>
      <c r="E373" s="187">
        <f t="shared" si="5"/>
        <v>-100</v>
      </c>
    </row>
    <row r="374" spans="1:5" ht="12.75" customHeight="1">
      <c r="A374" s="356">
        <v>2111201</v>
      </c>
      <c r="B374" s="357" t="s">
        <v>361</v>
      </c>
      <c r="C374" s="358">
        <v>0</v>
      </c>
      <c r="D374" s="358">
        <v>300</v>
      </c>
      <c r="E374" s="187">
        <f t="shared" si="5"/>
        <v>-100</v>
      </c>
    </row>
    <row r="375" spans="1:5" ht="12.75" customHeight="1">
      <c r="A375" s="353">
        <v>21199</v>
      </c>
      <c r="B375" s="354" t="s">
        <v>362</v>
      </c>
      <c r="C375" s="355">
        <v>1401</v>
      </c>
      <c r="D375" s="355">
        <v>1487</v>
      </c>
      <c r="E375" s="187">
        <f t="shared" si="5"/>
        <v>-5.783456624075328</v>
      </c>
    </row>
    <row r="376" spans="1:5" ht="12.75" customHeight="1">
      <c r="A376" s="356">
        <v>2119901</v>
      </c>
      <c r="B376" s="357" t="s">
        <v>362</v>
      </c>
      <c r="C376" s="358">
        <v>1401</v>
      </c>
      <c r="D376" s="358">
        <v>1487</v>
      </c>
      <c r="E376" s="187">
        <f t="shared" si="5"/>
        <v>-5.783456624075328</v>
      </c>
    </row>
    <row r="377" spans="1:5" ht="12.75" customHeight="1">
      <c r="A377" s="353">
        <v>212</v>
      </c>
      <c r="B377" s="354" t="s">
        <v>363</v>
      </c>
      <c r="C377" s="355">
        <v>125166</v>
      </c>
      <c r="D377" s="355">
        <v>54147</v>
      </c>
      <c r="E377" s="187">
        <f t="shared" si="5"/>
        <v>131.1596210316361</v>
      </c>
    </row>
    <row r="378" spans="1:5" ht="12.75" customHeight="1">
      <c r="A378" s="353">
        <v>21201</v>
      </c>
      <c r="B378" s="354" t="s">
        <v>364</v>
      </c>
      <c r="C378" s="355">
        <v>40779</v>
      </c>
      <c r="D378" s="355">
        <v>12552</v>
      </c>
      <c r="E378" s="187">
        <f t="shared" si="5"/>
        <v>224.88049713193112</v>
      </c>
    </row>
    <row r="379" spans="1:5" ht="12.75" customHeight="1">
      <c r="A379" s="356">
        <v>2120101</v>
      </c>
      <c r="B379" s="357" t="s">
        <v>63</v>
      </c>
      <c r="C379" s="358">
        <v>10887</v>
      </c>
      <c r="D379" s="358">
        <v>10307</v>
      </c>
      <c r="E379" s="187">
        <f t="shared" si="5"/>
        <v>5.627243620840218</v>
      </c>
    </row>
    <row r="380" spans="1:5" ht="12.75" customHeight="1">
      <c r="A380" s="356">
        <v>2120102</v>
      </c>
      <c r="B380" s="357" t="s">
        <v>73</v>
      </c>
      <c r="C380" s="358">
        <v>2104</v>
      </c>
      <c r="D380" s="358">
        <v>0</v>
      </c>
      <c r="E380" s="187">
        <f t="shared" si="5"/>
        <v>0</v>
      </c>
    </row>
    <row r="381" spans="1:5" ht="12.75" customHeight="1">
      <c r="A381" s="356">
        <v>2120104</v>
      </c>
      <c r="B381" s="357" t="s">
        <v>365</v>
      </c>
      <c r="C381" s="358">
        <v>408</v>
      </c>
      <c r="D381" s="358">
        <v>328</v>
      </c>
      <c r="E381" s="187">
        <f t="shared" si="5"/>
        <v>24.390243902439025</v>
      </c>
    </row>
    <row r="382" spans="1:5" ht="12.75" customHeight="1">
      <c r="A382" s="356">
        <v>2120199</v>
      </c>
      <c r="B382" s="357" t="s">
        <v>366</v>
      </c>
      <c r="C382" s="358">
        <v>27380</v>
      </c>
      <c r="D382" s="358">
        <v>1917</v>
      </c>
      <c r="E382" s="187">
        <f t="shared" si="5"/>
        <v>1328.2733437663017</v>
      </c>
    </row>
    <row r="383" spans="1:5" ht="12.75" customHeight="1">
      <c r="A383" s="353">
        <v>21202</v>
      </c>
      <c r="B383" s="354" t="s">
        <v>367</v>
      </c>
      <c r="C383" s="355">
        <v>2719</v>
      </c>
      <c r="D383" s="355">
        <v>1103</v>
      </c>
      <c r="E383" s="187">
        <f t="shared" si="5"/>
        <v>146.50951949229375</v>
      </c>
    </row>
    <row r="384" spans="1:5" ht="12.75" customHeight="1">
      <c r="A384" s="356">
        <v>2120201</v>
      </c>
      <c r="B384" s="357" t="s">
        <v>367</v>
      </c>
      <c r="C384" s="358">
        <v>2719</v>
      </c>
      <c r="D384" s="358">
        <v>1103</v>
      </c>
      <c r="E384" s="187">
        <f t="shared" si="5"/>
        <v>146.50951949229375</v>
      </c>
    </row>
    <row r="385" spans="1:5" ht="12.75" customHeight="1">
      <c r="A385" s="353">
        <v>21203</v>
      </c>
      <c r="B385" s="354" t="s">
        <v>368</v>
      </c>
      <c r="C385" s="355">
        <v>55708</v>
      </c>
      <c r="D385" s="355">
        <v>25805</v>
      </c>
      <c r="E385" s="187">
        <f t="shared" si="5"/>
        <v>115.88064328618484</v>
      </c>
    </row>
    <row r="386" spans="1:5" ht="12.75" customHeight="1">
      <c r="A386" s="356">
        <v>2120303</v>
      </c>
      <c r="B386" s="357" t="s">
        <v>369</v>
      </c>
      <c r="C386" s="358">
        <v>36635</v>
      </c>
      <c r="D386" s="358">
        <v>15028</v>
      </c>
      <c r="E386" s="187">
        <f t="shared" si="5"/>
        <v>143.77828054298644</v>
      </c>
    </row>
    <row r="387" spans="1:5" ht="12.75" customHeight="1">
      <c r="A387" s="356">
        <v>2120399</v>
      </c>
      <c r="B387" s="357" t="s">
        <v>370</v>
      </c>
      <c r="C387" s="358">
        <v>19073</v>
      </c>
      <c r="D387" s="358">
        <v>10777</v>
      </c>
      <c r="E387" s="187">
        <f t="shared" si="5"/>
        <v>76.97875104388976</v>
      </c>
    </row>
    <row r="388" spans="1:5" ht="12.75" customHeight="1">
      <c r="A388" s="353">
        <v>21205</v>
      </c>
      <c r="B388" s="354" t="s">
        <v>371</v>
      </c>
      <c r="C388" s="355">
        <v>7452</v>
      </c>
      <c r="D388" s="355">
        <v>1681</v>
      </c>
      <c r="E388" s="187">
        <f t="shared" si="5"/>
        <v>343.30755502676976</v>
      </c>
    </row>
    <row r="389" spans="1:5" ht="12.75" customHeight="1">
      <c r="A389" s="356">
        <v>2120501</v>
      </c>
      <c r="B389" s="357" t="s">
        <v>371</v>
      </c>
      <c r="C389" s="358">
        <v>7452</v>
      </c>
      <c r="D389" s="358">
        <v>1681</v>
      </c>
      <c r="E389" s="187">
        <f aca="true" t="shared" si="6" ref="E389:E452">_xlfn.IFERROR(C389/D389*100-100,0)</f>
        <v>343.30755502676976</v>
      </c>
    </row>
    <row r="390" spans="1:5" ht="12.75" customHeight="1">
      <c r="A390" s="353">
        <v>21299</v>
      </c>
      <c r="B390" s="354" t="s">
        <v>372</v>
      </c>
      <c r="C390" s="355">
        <v>18508</v>
      </c>
      <c r="D390" s="355">
        <v>13006</v>
      </c>
      <c r="E390" s="187">
        <f t="shared" si="6"/>
        <v>42.30355220667383</v>
      </c>
    </row>
    <row r="391" spans="1:5" ht="12.75" customHeight="1">
      <c r="A391" s="356">
        <v>2129999</v>
      </c>
      <c r="B391" s="357" t="s">
        <v>372</v>
      </c>
      <c r="C391" s="358">
        <v>18508</v>
      </c>
      <c r="D391" s="358">
        <v>13006</v>
      </c>
      <c r="E391" s="187">
        <f t="shared" si="6"/>
        <v>42.30355220667383</v>
      </c>
    </row>
    <row r="392" spans="1:5" ht="12.75" customHeight="1">
      <c r="A392" s="353">
        <v>213</v>
      </c>
      <c r="B392" s="354" t="s">
        <v>373</v>
      </c>
      <c r="C392" s="355">
        <v>72629</v>
      </c>
      <c r="D392" s="355">
        <v>91173</v>
      </c>
      <c r="E392" s="187">
        <f t="shared" si="6"/>
        <v>-20.339354852862144</v>
      </c>
    </row>
    <row r="393" spans="1:5" ht="12.75" customHeight="1">
      <c r="A393" s="353">
        <v>21301</v>
      </c>
      <c r="B393" s="354" t="s">
        <v>374</v>
      </c>
      <c r="C393" s="355">
        <v>19835</v>
      </c>
      <c r="D393" s="355">
        <v>21485</v>
      </c>
      <c r="E393" s="187">
        <f t="shared" si="6"/>
        <v>-7.679776588317438</v>
      </c>
    </row>
    <row r="394" spans="1:5" ht="12.75" customHeight="1">
      <c r="A394" s="356">
        <v>2130101</v>
      </c>
      <c r="B394" s="357" t="s">
        <v>63</v>
      </c>
      <c r="C394" s="358">
        <v>2544</v>
      </c>
      <c r="D394" s="358">
        <v>2951</v>
      </c>
      <c r="E394" s="187">
        <f t="shared" si="6"/>
        <v>-13.791934937309392</v>
      </c>
    </row>
    <row r="395" spans="1:5" ht="12.75" customHeight="1">
      <c r="A395" s="356">
        <v>2130104</v>
      </c>
      <c r="B395" s="357" t="s">
        <v>76</v>
      </c>
      <c r="C395" s="358">
        <v>8439</v>
      </c>
      <c r="D395" s="358">
        <v>10326</v>
      </c>
      <c r="E395" s="187">
        <f t="shared" si="6"/>
        <v>-18.27425915165601</v>
      </c>
    </row>
    <row r="396" spans="1:5" ht="12.75" customHeight="1">
      <c r="A396" s="356">
        <v>2130106</v>
      </c>
      <c r="B396" s="357" t="s">
        <v>375</v>
      </c>
      <c r="C396" s="358">
        <v>220</v>
      </c>
      <c r="D396" s="358">
        <v>376</v>
      </c>
      <c r="E396" s="187">
        <f t="shared" si="6"/>
        <v>-41.48936170212766</v>
      </c>
    </row>
    <row r="397" spans="1:5" ht="12.75" customHeight="1">
      <c r="A397" s="356">
        <v>2130108</v>
      </c>
      <c r="B397" s="357" t="s">
        <v>376</v>
      </c>
      <c r="C397" s="358">
        <v>145</v>
      </c>
      <c r="D397" s="358">
        <v>134</v>
      </c>
      <c r="E397" s="187">
        <f t="shared" si="6"/>
        <v>8.208955223880594</v>
      </c>
    </row>
    <row r="398" spans="1:5" ht="12.75" customHeight="1">
      <c r="A398" s="356">
        <v>2130109</v>
      </c>
      <c r="B398" s="357" t="s">
        <v>377</v>
      </c>
      <c r="C398" s="358">
        <v>0</v>
      </c>
      <c r="D398" s="358">
        <v>62</v>
      </c>
      <c r="E398" s="187">
        <f t="shared" si="6"/>
        <v>-100</v>
      </c>
    </row>
    <row r="399" spans="1:5" ht="12.75" customHeight="1">
      <c r="A399" s="356">
        <v>2130119</v>
      </c>
      <c r="B399" s="357" t="s">
        <v>378</v>
      </c>
      <c r="C399" s="358">
        <v>0</v>
      </c>
      <c r="D399" s="358">
        <v>50</v>
      </c>
      <c r="E399" s="187">
        <f t="shared" si="6"/>
        <v>-100</v>
      </c>
    </row>
    <row r="400" spans="1:5" ht="12.75" customHeight="1">
      <c r="A400" s="356">
        <v>2130120</v>
      </c>
      <c r="B400" s="357" t="s">
        <v>379</v>
      </c>
      <c r="C400" s="358">
        <v>48</v>
      </c>
      <c r="D400" s="358">
        <v>6</v>
      </c>
      <c r="E400" s="187">
        <f t="shared" si="6"/>
        <v>700</v>
      </c>
    </row>
    <row r="401" spans="1:5" ht="12.75" customHeight="1">
      <c r="A401" s="356">
        <v>2130122</v>
      </c>
      <c r="B401" s="357" t="s">
        <v>380</v>
      </c>
      <c r="C401" s="358">
        <v>398</v>
      </c>
      <c r="D401" s="358">
        <v>431</v>
      </c>
      <c r="E401" s="187">
        <f t="shared" si="6"/>
        <v>-7.656612529002317</v>
      </c>
    </row>
    <row r="402" spans="1:5" ht="12.75" customHeight="1">
      <c r="A402" s="356">
        <v>2130124</v>
      </c>
      <c r="B402" s="357" t="s">
        <v>381</v>
      </c>
      <c r="C402" s="358">
        <v>174</v>
      </c>
      <c r="D402" s="358">
        <v>354</v>
      </c>
      <c r="E402" s="187">
        <f t="shared" si="6"/>
        <v>-50.847457627118644</v>
      </c>
    </row>
    <row r="403" spans="1:5" ht="12.75" customHeight="1">
      <c r="A403" s="356">
        <v>2130125</v>
      </c>
      <c r="B403" s="357" t="s">
        <v>382</v>
      </c>
      <c r="C403" s="358">
        <v>84</v>
      </c>
      <c r="D403" s="358">
        <v>34</v>
      </c>
      <c r="E403" s="187">
        <f t="shared" si="6"/>
        <v>147.05882352941177</v>
      </c>
    </row>
    <row r="404" spans="1:5" ht="12.75" customHeight="1">
      <c r="A404" s="356">
        <v>2130126</v>
      </c>
      <c r="B404" s="357" t="s">
        <v>383</v>
      </c>
      <c r="C404" s="358">
        <v>161</v>
      </c>
      <c r="D404" s="358">
        <v>215</v>
      </c>
      <c r="E404" s="187">
        <f t="shared" si="6"/>
        <v>-25.116279069767444</v>
      </c>
    </row>
    <row r="405" spans="1:5" ht="12.75" customHeight="1">
      <c r="A405" s="356">
        <v>2130135</v>
      </c>
      <c r="B405" s="357" t="s">
        <v>384</v>
      </c>
      <c r="C405" s="358">
        <v>415</v>
      </c>
      <c r="D405" s="358">
        <v>932</v>
      </c>
      <c r="E405" s="187">
        <f t="shared" si="6"/>
        <v>-55.472103004291846</v>
      </c>
    </row>
    <row r="406" spans="1:5" ht="12.75" customHeight="1">
      <c r="A406" s="356">
        <v>2130142</v>
      </c>
      <c r="B406" s="357" t="s">
        <v>385</v>
      </c>
      <c r="C406" s="358">
        <v>26</v>
      </c>
      <c r="D406" s="358">
        <v>0</v>
      </c>
      <c r="E406" s="187">
        <f t="shared" si="6"/>
        <v>0</v>
      </c>
    </row>
    <row r="407" spans="1:5" ht="12.75" customHeight="1">
      <c r="A407" s="356">
        <v>2130148</v>
      </c>
      <c r="B407" s="357" t="s">
        <v>386</v>
      </c>
      <c r="C407" s="358">
        <v>141</v>
      </c>
      <c r="D407" s="358">
        <v>287</v>
      </c>
      <c r="E407" s="187">
        <f t="shared" si="6"/>
        <v>-50.87108013937282</v>
      </c>
    </row>
    <row r="408" spans="1:5" ht="12.75" customHeight="1">
      <c r="A408" s="356">
        <v>2130152</v>
      </c>
      <c r="B408" s="357" t="s">
        <v>387</v>
      </c>
      <c r="C408" s="358">
        <v>50</v>
      </c>
      <c r="D408" s="358">
        <v>119</v>
      </c>
      <c r="E408" s="187">
        <f t="shared" si="6"/>
        <v>-57.983193277310924</v>
      </c>
    </row>
    <row r="409" spans="1:5" ht="12.75" customHeight="1">
      <c r="A409" s="356">
        <v>2130199</v>
      </c>
      <c r="B409" s="357" t="s">
        <v>388</v>
      </c>
      <c r="C409" s="358">
        <v>6990</v>
      </c>
      <c r="D409" s="358">
        <v>5208</v>
      </c>
      <c r="E409" s="187">
        <f t="shared" si="6"/>
        <v>34.216589861751146</v>
      </c>
    </row>
    <row r="410" spans="1:5" ht="12.75" customHeight="1">
      <c r="A410" s="353">
        <v>21302</v>
      </c>
      <c r="B410" s="354" t="s">
        <v>389</v>
      </c>
      <c r="C410" s="355">
        <v>15050</v>
      </c>
      <c r="D410" s="355">
        <v>19064</v>
      </c>
      <c r="E410" s="187">
        <f t="shared" si="6"/>
        <v>-21.0553923625682</v>
      </c>
    </row>
    <row r="411" spans="1:5" ht="12.75" customHeight="1">
      <c r="A411" s="356">
        <v>2130201</v>
      </c>
      <c r="B411" s="357" t="s">
        <v>63</v>
      </c>
      <c r="C411" s="358">
        <v>2828</v>
      </c>
      <c r="D411" s="358">
        <v>3090</v>
      </c>
      <c r="E411" s="187">
        <f t="shared" si="6"/>
        <v>-8.47896440129449</v>
      </c>
    </row>
    <row r="412" spans="1:5" ht="12.75" customHeight="1">
      <c r="A412" s="356">
        <v>2130204</v>
      </c>
      <c r="B412" s="357" t="s">
        <v>390</v>
      </c>
      <c r="C412" s="358">
        <v>2661</v>
      </c>
      <c r="D412" s="358">
        <v>3105</v>
      </c>
      <c r="E412" s="187">
        <f t="shared" si="6"/>
        <v>-14.299516908212567</v>
      </c>
    </row>
    <row r="413" spans="1:5" ht="12.75" customHeight="1">
      <c r="A413" s="356">
        <v>2130205</v>
      </c>
      <c r="B413" s="357" t="s">
        <v>391</v>
      </c>
      <c r="C413" s="358">
        <v>180</v>
      </c>
      <c r="D413" s="358">
        <v>494</v>
      </c>
      <c r="E413" s="187">
        <f t="shared" si="6"/>
        <v>-63.56275303643725</v>
      </c>
    </row>
    <row r="414" spans="1:5" ht="12.75" customHeight="1">
      <c r="A414" s="356">
        <v>2130209</v>
      </c>
      <c r="B414" s="357" t="s">
        <v>392</v>
      </c>
      <c r="C414" s="358">
        <v>4788</v>
      </c>
      <c r="D414" s="358">
        <v>8569</v>
      </c>
      <c r="E414" s="187">
        <f t="shared" si="6"/>
        <v>-44.12416851441242</v>
      </c>
    </row>
    <row r="415" spans="1:5" ht="12.75" customHeight="1">
      <c r="A415" s="356">
        <v>2130213</v>
      </c>
      <c r="B415" s="357" t="s">
        <v>393</v>
      </c>
      <c r="C415" s="358">
        <v>36</v>
      </c>
      <c r="D415" s="358">
        <v>14</v>
      </c>
      <c r="E415" s="187">
        <f t="shared" si="6"/>
        <v>157.14285714285717</v>
      </c>
    </row>
    <row r="416" spans="1:5" ht="12.75" customHeight="1">
      <c r="A416" s="356">
        <v>2130234</v>
      </c>
      <c r="B416" s="357" t="s">
        <v>394</v>
      </c>
      <c r="C416" s="358">
        <v>1934</v>
      </c>
      <c r="D416" s="358">
        <v>1034</v>
      </c>
      <c r="E416" s="187">
        <f t="shared" si="6"/>
        <v>87.04061895551257</v>
      </c>
    </row>
    <row r="417" spans="1:5" ht="12.75" customHeight="1">
      <c r="A417" s="356">
        <v>2130299</v>
      </c>
      <c r="B417" s="357" t="s">
        <v>395</v>
      </c>
      <c r="C417" s="358">
        <v>2623</v>
      </c>
      <c r="D417" s="358">
        <v>2758</v>
      </c>
      <c r="E417" s="187">
        <f t="shared" si="6"/>
        <v>-4.894851341551856</v>
      </c>
    </row>
    <row r="418" spans="1:5" ht="12.75" customHeight="1">
      <c r="A418" s="353">
        <v>21303</v>
      </c>
      <c r="B418" s="354" t="s">
        <v>396</v>
      </c>
      <c r="C418" s="355">
        <v>15206</v>
      </c>
      <c r="D418" s="355">
        <v>27474</v>
      </c>
      <c r="E418" s="187">
        <f t="shared" si="6"/>
        <v>-44.65312659241465</v>
      </c>
    </row>
    <row r="419" spans="1:5" ht="12.75" customHeight="1">
      <c r="A419" s="356">
        <v>2130301</v>
      </c>
      <c r="B419" s="357" t="s">
        <v>63</v>
      </c>
      <c r="C419" s="358">
        <v>2933</v>
      </c>
      <c r="D419" s="358">
        <v>3480</v>
      </c>
      <c r="E419" s="187">
        <f t="shared" si="6"/>
        <v>-15.718390804597703</v>
      </c>
    </row>
    <row r="420" spans="1:5" ht="12.75" customHeight="1">
      <c r="A420" s="356">
        <v>2130304</v>
      </c>
      <c r="B420" s="357" t="s">
        <v>397</v>
      </c>
      <c r="C420" s="358">
        <v>0</v>
      </c>
      <c r="D420" s="358">
        <v>15</v>
      </c>
      <c r="E420" s="187">
        <f t="shared" si="6"/>
        <v>-100</v>
      </c>
    </row>
    <row r="421" spans="1:5" ht="12.75" customHeight="1">
      <c r="A421" s="356">
        <v>2130305</v>
      </c>
      <c r="B421" s="357" t="s">
        <v>398</v>
      </c>
      <c r="C421" s="358">
        <v>807</v>
      </c>
      <c r="D421" s="358">
        <v>11130</v>
      </c>
      <c r="E421" s="187">
        <f t="shared" si="6"/>
        <v>-92.74932614555256</v>
      </c>
    </row>
    <row r="422" spans="1:5" ht="12.75" customHeight="1">
      <c r="A422" s="356">
        <v>2130306</v>
      </c>
      <c r="B422" s="357" t="s">
        <v>399</v>
      </c>
      <c r="C422" s="358">
        <v>100</v>
      </c>
      <c r="D422" s="358">
        <v>141</v>
      </c>
      <c r="E422" s="187">
        <f t="shared" si="6"/>
        <v>-29.078014184397162</v>
      </c>
    </row>
    <row r="423" spans="1:5" ht="12.75" customHeight="1">
      <c r="A423" s="356">
        <v>2130308</v>
      </c>
      <c r="B423" s="357" t="s">
        <v>400</v>
      </c>
      <c r="C423" s="358">
        <v>47</v>
      </c>
      <c r="D423" s="358">
        <v>200</v>
      </c>
      <c r="E423" s="187">
        <f t="shared" si="6"/>
        <v>-76.5</v>
      </c>
    </row>
    <row r="424" spans="1:5" ht="12.75" customHeight="1">
      <c r="A424" s="356">
        <v>2130310</v>
      </c>
      <c r="B424" s="357" t="s">
        <v>401</v>
      </c>
      <c r="C424" s="358">
        <v>29</v>
      </c>
      <c r="D424" s="358">
        <v>0</v>
      </c>
      <c r="E424" s="187">
        <f t="shared" si="6"/>
        <v>0</v>
      </c>
    </row>
    <row r="425" spans="1:5" ht="12.75" customHeight="1">
      <c r="A425" s="356">
        <v>2130313</v>
      </c>
      <c r="B425" s="357" t="s">
        <v>402</v>
      </c>
      <c r="C425" s="358">
        <v>0</v>
      </c>
      <c r="D425" s="358">
        <v>54</v>
      </c>
      <c r="E425" s="187">
        <f t="shared" si="6"/>
        <v>-100</v>
      </c>
    </row>
    <row r="426" spans="1:5" ht="12.75" customHeight="1">
      <c r="A426" s="356">
        <v>2130314</v>
      </c>
      <c r="B426" s="357" t="s">
        <v>403</v>
      </c>
      <c r="C426" s="358">
        <v>199</v>
      </c>
      <c r="D426" s="358">
        <v>452</v>
      </c>
      <c r="E426" s="187">
        <f t="shared" si="6"/>
        <v>-55.97345132743363</v>
      </c>
    </row>
    <row r="427" spans="1:5" ht="12.75" customHeight="1">
      <c r="A427" s="356">
        <v>2130316</v>
      </c>
      <c r="B427" s="357" t="s">
        <v>404</v>
      </c>
      <c r="C427" s="358">
        <v>1944</v>
      </c>
      <c r="D427" s="358">
        <v>1041</v>
      </c>
      <c r="E427" s="187">
        <f t="shared" si="6"/>
        <v>86.74351585014409</v>
      </c>
    </row>
    <row r="428" spans="1:5" ht="12.75" customHeight="1">
      <c r="A428" s="356">
        <v>2130319</v>
      </c>
      <c r="B428" s="357" t="s">
        <v>405</v>
      </c>
      <c r="C428" s="358">
        <v>483</v>
      </c>
      <c r="D428" s="358">
        <v>703</v>
      </c>
      <c r="E428" s="187">
        <f t="shared" si="6"/>
        <v>-31.29445234708392</v>
      </c>
    </row>
    <row r="429" spans="1:5" ht="12.75" customHeight="1">
      <c r="A429" s="356">
        <v>2130321</v>
      </c>
      <c r="B429" s="357" t="s">
        <v>406</v>
      </c>
      <c r="C429" s="358">
        <v>0</v>
      </c>
      <c r="D429" s="358">
        <v>36</v>
      </c>
      <c r="E429" s="187">
        <f t="shared" si="6"/>
        <v>-100</v>
      </c>
    </row>
    <row r="430" spans="1:5" ht="12.75" customHeight="1">
      <c r="A430" s="356">
        <v>2130335</v>
      </c>
      <c r="B430" s="357" t="s">
        <v>407</v>
      </c>
      <c r="C430" s="358">
        <v>219</v>
      </c>
      <c r="D430" s="358">
        <v>635</v>
      </c>
      <c r="E430" s="187">
        <f t="shared" si="6"/>
        <v>-65.51181102362204</v>
      </c>
    </row>
    <row r="431" spans="1:5" ht="12.75" customHeight="1">
      <c r="A431" s="356">
        <v>2130399</v>
      </c>
      <c r="B431" s="357" t="s">
        <v>408</v>
      </c>
      <c r="C431" s="358">
        <v>8445</v>
      </c>
      <c r="D431" s="358">
        <v>9587</v>
      </c>
      <c r="E431" s="187">
        <f t="shared" si="6"/>
        <v>-11.911964118076554</v>
      </c>
    </row>
    <row r="432" spans="1:5" ht="12.75" customHeight="1">
      <c r="A432" s="353">
        <v>21305</v>
      </c>
      <c r="B432" s="354" t="s">
        <v>409</v>
      </c>
      <c r="C432" s="355">
        <v>2923</v>
      </c>
      <c r="D432" s="355">
        <v>3749</v>
      </c>
      <c r="E432" s="187">
        <f t="shared" si="6"/>
        <v>-22.032542011202978</v>
      </c>
    </row>
    <row r="433" spans="1:5" ht="12.75" customHeight="1">
      <c r="A433" s="356">
        <v>2130504</v>
      </c>
      <c r="B433" s="357" t="s">
        <v>410</v>
      </c>
      <c r="C433" s="358">
        <v>288</v>
      </c>
      <c r="D433" s="358">
        <v>106</v>
      </c>
      <c r="E433" s="187">
        <f t="shared" si="6"/>
        <v>171.69811320754718</v>
      </c>
    </row>
    <row r="434" spans="1:5" ht="12.75" customHeight="1">
      <c r="A434" s="356">
        <v>2130505</v>
      </c>
      <c r="B434" s="357" t="s">
        <v>411</v>
      </c>
      <c r="C434" s="358">
        <v>821</v>
      </c>
      <c r="D434" s="358">
        <v>2196</v>
      </c>
      <c r="E434" s="187">
        <f t="shared" si="6"/>
        <v>-62.61384335154827</v>
      </c>
    </row>
    <row r="435" spans="1:5" ht="12.75" customHeight="1">
      <c r="A435" s="356">
        <v>2130506</v>
      </c>
      <c r="B435" s="357" t="s">
        <v>412</v>
      </c>
      <c r="C435" s="358">
        <v>563</v>
      </c>
      <c r="D435" s="358">
        <v>133</v>
      </c>
      <c r="E435" s="187">
        <f t="shared" si="6"/>
        <v>323.30827067669173</v>
      </c>
    </row>
    <row r="436" spans="1:5" ht="12.75" customHeight="1">
      <c r="A436" s="356">
        <v>2130599</v>
      </c>
      <c r="B436" s="357" t="s">
        <v>413</v>
      </c>
      <c r="C436" s="358">
        <v>1251</v>
      </c>
      <c r="D436" s="358">
        <v>1314</v>
      </c>
      <c r="E436" s="187">
        <f t="shared" si="6"/>
        <v>-4.794520547945197</v>
      </c>
    </row>
    <row r="437" spans="1:5" ht="12.75" customHeight="1">
      <c r="A437" s="353">
        <v>21306</v>
      </c>
      <c r="B437" s="354" t="s">
        <v>414</v>
      </c>
      <c r="C437" s="355">
        <v>36</v>
      </c>
      <c r="D437" s="355">
        <v>195</v>
      </c>
      <c r="E437" s="187">
        <f t="shared" si="6"/>
        <v>-81.53846153846153</v>
      </c>
    </row>
    <row r="438" spans="1:5" ht="12.75" customHeight="1">
      <c r="A438" s="356">
        <v>2130699</v>
      </c>
      <c r="B438" s="357" t="s">
        <v>415</v>
      </c>
      <c r="C438" s="358">
        <v>36</v>
      </c>
      <c r="D438" s="358">
        <v>195</v>
      </c>
      <c r="E438" s="187">
        <f t="shared" si="6"/>
        <v>-81.53846153846153</v>
      </c>
    </row>
    <row r="439" spans="1:5" ht="12.75" customHeight="1">
      <c r="A439" s="353">
        <v>21307</v>
      </c>
      <c r="B439" s="354" t="s">
        <v>416</v>
      </c>
      <c r="C439" s="355">
        <v>17920</v>
      </c>
      <c r="D439" s="355">
        <v>17343</v>
      </c>
      <c r="E439" s="187">
        <f t="shared" si="6"/>
        <v>3.3269907167156703</v>
      </c>
    </row>
    <row r="440" spans="1:5" ht="12.75" customHeight="1">
      <c r="A440" s="356">
        <v>2130701</v>
      </c>
      <c r="B440" s="357" t="s">
        <v>417</v>
      </c>
      <c r="C440" s="358">
        <v>3262</v>
      </c>
      <c r="D440" s="358">
        <v>7314</v>
      </c>
      <c r="E440" s="187">
        <f t="shared" si="6"/>
        <v>-55.40060158599945</v>
      </c>
    </row>
    <row r="441" spans="1:5" ht="12.75" customHeight="1">
      <c r="A441" s="356">
        <v>2130705</v>
      </c>
      <c r="B441" s="357" t="s">
        <v>418</v>
      </c>
      <c r="C441" s="358">
        <v>10400</v>
      </c>
      <c r="D441" s="358">
        <v>8832</v>
      </c>
      <c r="E441" s="187">
        <f t="shared" si="6"/>
        <v>17.753623188405783</v>
      </c>
    </row>
    <row r="442" spans="1:5" ht="12.75" customHeight="1">
      <c r="A442" s="356">
        <v>2130706</v>
      </c>
      <c r="B442" s="357" t="s">
        <v>419</v>
      </c>
      <c r="C442" s="358">
        <v>84</v>
      </c>
      <c r="D442" s="358">
        <v>107</v>
      </c>
      <c r="E442" s="187">
        <f t="shared" si="6"/>
        <v>-21.495327102803742</v>
      </c>
    </row>
    <row r="443" spans="1:5" ht="12.75" customHeight="1">
      <c r="A443" s="356">
        <v>2130707</v>
      </c>
      <c r="B443" s="357" t="s">
        <v>420</v>
      </c>
      <c r="C443" s="358">
        <v>273</v>
      </c>
      <c r="D443" s="358">
        <v>958</v>
      </c>
      <c r="E443" s="187">
        <f t="shared" si="6"/>
        <v>-71.50313152400835</v>
      </c>
    </row>
    <row r="444" spans="1:5" ht="12.75" customHeight="1">
      <c r="A444" s="356">
        <v>2130799</v>
      </c>
      <c r="B444" s="357" t="s">
        <v>421</v>
      </c>
      <c r="C444" s="358">
        <v>3901</v>
      </c>
      <c r="D444" s="358">
        <v>132</v>
      </c>
      <c r="E444" s="187">
        <f t="shared" si="6"/>
        <v>2855.3030303030305</v>
      </c>
    </row>
    <row r="445" spans="1:5" ht="12.75" customHeight="1">
      <c r="A445" s="353">
        <v>21308</v>
      </c>
      <c r="B445" s="354" t="s">
        <v>422</v>
      </c>
      <c r="C445" s="355">
        <v>228</v>
      </c>
      <c r="D445" s="355">
        <v>88</v>
      </c>
      <c r="E445" s="187">
        <f t="shared" si="6"/>
        <v>159.09090909090907</v>
      </c>
    </row>
    <row r="446" spans="1:5" ht="12.75" customHeight="1">
      <c r="A446" s="356">
        <v>2130803</v>
      </c>
      <c r="B446" s="357" t="s">
        <v>423</v>
      </c>
      <c r="C446" s="358">
        <v>228</v>
      </c>
      <c r="D446" s="358">
        <v>88</v>
      </c>
      <c r="E446" s="187">
        <f t="shared" si="6"/>
        <v>159.09090909090907</v>
      </c>
    </row>
    <row r="447" spans="1:5" ht="12.75" customHeight="1">
      <c r="A447" s="353">
        <v>21399</v>
      </c>
      <c r="B447" s="354" t="s">
        <v>424</v>
      </c>
      <c r="C447" s="355">
        <v>1431</v>
      </c>
      <c r="D447" s="355">
        <v>1775</v>
      </c>
      <c r="E447" s="187">
        <f t="shared" si="6"/>
        <v>-19.380281690140848</v>
      </c>
    </row>
    <row r="448" spans="1:5" ht="12.75" customHeight="1">
      <c r="A448" s="356">
        <v>2139999</v>
      </c>
      <c r="B448" s="357" t="s">
        <v>424</v>
      </c>
      <c r="C448" s="358">
        <v>1431</v>
      </c>
      <c r="D448" s="358">
        <v>1775</v>
      </c>
      <c r="E448" s="187">
        <f t="shared" si="6"/>
        <v>-19.380281690140848</v>
      </c>
    </row>
    <row r="449" spans="1:5" ht="12.75" customHeight="1">
      <c r="A449" s="353">
        <v>214</v>
      </c>
      <c r="B449" s="354" t="s">
        <v>425</v>
      </c>
      <c r="C449" s="355">
        <v>23392</v>
      </c>
      <c r="D449" s="355">
        <v>22078</v>
      </c>
      <c r="E449" s="187">
        <f t="shared" si="6"/>
        <v>5.951626053084524</v>
      </c>
    </row>
    <row r="450" spans="1:5" ht="12.75" customHeight="1">
      <c r="A450" s="353">
        <v>21401</v>
      </c>
      <c r="B450" s="354" t="s">
        <v>426</v>
      </c>
      <c r="C450" s="355">
        <v>15183</v>
      </c>
      <c r="D450" s="355">
        <v>15764</v>
      </c>
      <c r="E450" s="187">
        <f t="shared" si="6"/>
        <v>-3.6856127886323264</v>
      </c>
    </row>
    <row r="451" spans="1:5" ht="12.75" customHeight="1">
      <c r="A451" s="356">
        <v>2140101</v>
      </c>
      <c r="B451" s="357" t="s">
        <v>63</v>
      </c>
      <c r="C451" s="358">
        <v>5472</v>
      </c>
      <c r="D451" s="358">
        <v>5628</v>
      </c>
      <c r="E451" s="187">
        <f t="shared" si="6"/>
        <v>-2.7718550106609854</v>
      </c>
    </row>
    <row r="452" spans="1:5" ht="12.75" customHeight="1">
      <c r="A452" s="356">
        <v>2140199</v>
      </c>
      <c r="B452" s="357" t="s">
        <v>427</v>
      </c>
      <c r="C452" s="358">
        <v>9711</v>
      </c>
      <c r="D452" s="358">
        <v>10136</v>
      </c>
      <c r="E452" s="187">
        <f t="shared" si="6"/>
        <v>-4.192975532754545</v>
      </c>
    </row>
    <row r="453" spans="1:5" ht="12.75" customHeight="1">
      <c r="A453" s="353">
        <v>21404</v>
      </c>
      <c r="B453" s="354" t="s">
        <v>428</v>
      </c>
      <c r="C453" s="355">
        <v>4254</v>
      </c>
      <c r="D453" s="355">
        <v>2687</v>
      </c>
      <c r="E453" s="187">
        <f aca="true" t="shared" si="7" ref="E453:E516">_xlfn.IFERROR(C453/D453*100-100,0)</f>
        <v>58.31782657238557</v>
      </c>
    </row>
    <row r="454" spans="1:5" ht="12.75" customHeight="1">
      <c r="A454" s="356">
        <v>2140401</v>
      </c>
      <c r="B454" s="357" t="s">
        <v>429</v>
      </c>
      <c r="C454" s="358">
        <v>560</v>
      </c>
      <c r="D454" s="358">
        <v>347</v>
      </c>
      <c r="E454" s="187">
        <f t="shared" si="7"/>
        <v>61.38328530259366</v>
      </c>
    </row>
    <row r="455" spans="1:5" ht="12.75" customHeight="1">
      <c r="A455" s="356">
        <v>2140402</v>
      </c>
      <c r="B455" s="357" t="s">
        <v>430</v>
      </c>
      <c r="C455" s="358">
        <v>3298</v>
      </c>
      <c r="D455" s="358">
        <v>2103</v>
      </c>
      <c r="E455" s="187">
        <f t="shared" si="7"/>
        <v>56.82358535425581</v>
      </c>
    </row>
    <row r="456" spans="1:5" ht="12.75" customHeight="1">
      <c r="A456" s="356">
        <v>2140403</v>
      </c>
      <c r="B456" s="357" t="s">
        <v>431</v>
      </c>
      <c r="C456" s="358">
        <v>396</v>
      </c>
      <c r="D456" s="358">
        <v>237</v>
      </c>
      <c r="E456" s="187">
        <f t="shared" si="7"/>
        <v>67.08860759493672</v>
      </c>
    </row>
    <row r="457" spans="1:5" ht="12.75" customHeight="1">
      <c r="A457" s="353">
        <v>21406</v>
      </c>
      <c r="B457" s="354" t="s">
        <v>432</v>
      </c>
      <c r="C457" s="355">
        <v>3955</v>
      </c>
      <c r="D457" s="355">
        <v>3627</v>
      </c>
      <c r="E457" s="187">
        <f t="shared" si="7"/>
        <v>9.043286462641305</v>
      </c>
    </row>
    <row r="458" spans="1:5" ht="12.75" customHeight="1">
      <c r="A458" s="356">
        <v>2140601</v>
      </c>
      <c r="B458" s="357" t="s">
        <v>433</v>
      </c>
      <c r="C458" s="358">
        <v>3870</v>
      </c>
      <c r="D458" s="358">
        <v>1226</v>
      </c>
      <c r="E458" s="187">
        <f t="shared" si="7"/>
        <v>215.6606851549755</v>
      </c>
    </row>
    <row r="459" spans="1:5" ht="12.75" customHeight="1">
      <c r="A459" s="356">
        <v>2140699</v>
      </c>
      <c r="B459" s="357" t="s">
        <v>434</v>
      </c>
      <c r="C459" s="358">
        <v>85</v>
      </c>
      <c r="D459" s="358">
        <v>2401</v>
      </c>
      <c r="E459" s="187">
        <f t="shared" si="7"/>
        <v>-96.45980841316118</v>
      </c>
    </row>
    <row r="460" spans="1:5" ht="12.75" customHeight="1">
      <c r="A460" s="353">
        <v>215</v>
      </c>
      <c r="B460" s="354" t="s">
        <v>435</v>
      </c>
      <c r="C460" s="355">
        <v>12144</v>
      </c>
      <c r="D460" s="355">
        <v>16285</v>
      </c>
      <c r="E460" s="187">
        <f t="shared" si="7"/>
        <v>-25.42830825913417</v>
      </c>
    </row>
    <row r="461" spans="1:5" ht="12.75" customHeight="1">
      <c r="A461" s="353">
        <v>21505</v>
      </c>
      <c r="B461" s="354" t="s">
        <v>436</v>
      </c>
      <c r="C461" s="355">
        <v>844</v>
      </c>
      <c r="D461" s="355">
        <v>1565</v>
      </c>
      <c r="E461" s="187">
        <f t="shared" si="7"/>
        <v>-46.0702875399361</v>
      </c>
    </row>
    <row r="462" spans="1:5" ht="12.75" customHeight="1">
      <c r="A462" s="356">
        <v>2150510</v>
      </c>
      <c r="B462" s="357" t="s">
        <v>437</v>
      </c>
      <c r="C462" s="358">
        <v>844</v>
      </c>
      <c r="D462" s="358">
        <v>1565</v>
      </c>
      <c r="E462" s="187">
        <f t="shared" si="7"/>
        <v>-46.0702875399361</v>
      </c>
    </row>
    <row r="463" spans="1:5" ht="12.75" customHeight="1">
      <c r="A463" s="353">
        <v>21506</v>
      </c>
      <c r="B463" s="354" t="s">
        <v>438</v>
      </c>
      <c r="C463" s="355">
        <v>2899</v>
      </c>
      <c r="D463" s="355">
        <v>2892</v>
      </c>
      <c r="E463" s="187">
        <f t="shared" si="7"/>
        <v>0.24204702627939412</v>
      </c>
    </row>
    <row r="464" spans="1:5" ht="12.75" customHeight="1">
      <c r="A464" s="356">
        <v>2150601</v>
      </c>
      <c r="B464" s="357" t="s">
        <v>63</v>
      </c>
      <c r="C464" s="358">
        <v>695</v>
      </c>
      <c r="D464" s="358">
        <v>664</v>
      </c>
      <c r="E464" s="187">
        <f t="shared" si="7"/>
        <v>4.668674698795172</v>
      </c>
    </row>
    <row r="465" spans="1:5" ht="12.75" customHeight="1">
      <c r="A465" s="356">
        <v>2150605</v>
      </c>
      <c r="B465" s="357" t="s">
        <v>439</v>
      </c>
      <c r="C465" s="358">
        <v>8</v>
      </c>
      <c r="D465" s="358">
        <v>10</v>
      </c>
      <c r="E465" s="187">
        <f t="shared" si="7"/>
        <v>-20</v>
      </c>
    </row>
    <row r="466" spans="1:5" ht="12.75" customHeight="1">
      <c r="A466" s="356">
        <v>2150606</v>
      </c>
      <c r="B466" s="357" t="s">
        <v>440</v>
      </c>
      <c r="C466" s="358">
        <v>0</v>
      </c>
      <c r="D466" s="358">
        <v>27</v>
      </c>
      <c r="E466" s="187">
        <f t="shared" si="7"/>
        <v>-100</v>
      </c>
    </row>
    <row r="467" spans="1:5" ht="12.75" customHeight="1">
      <c r="A467" s="356">
        <v>2150699</v>
      </c>
      <c r="B467" s="357" t="s">
        <v>441</v>
      </c>
      <c r="C467" s="358">
        <v>2196</v>
      </c>
      <c r="D467" s="358">
        <v>2191</v>
      </c>
      <c r="E467" s="187">
        <f t="shared" si="7"/>
        <v>0.22820629849384488</v>
      </c>
    </row>
    <row r="468" spans="1:5" ht="12.75" customHeight="1">
      <c r="A468" s="353">
        <v>21508</v>
      </c>
      <c r="B468" s="354" t="s">
        <v>442</v>
      </c>
      <c r="C468" s="355">
        <v>8063</v>
      </c>
      <c r="D468" s="355">
        <v>11433</v>
      </c>
      <c r="E468" s="187">
        <f t="shared" si="7"/>
        <v>-29.476078019767343</v>
      </c>
    </row>
    <row r="469" spans="1:5" ht="12.75" customHeight="1">
      <c r="A469" s="356">
        <v>2150805</v>
      </c>
      <c r="B469" s="357" t="s">
        <v>443</v>
      </c>
      <c r="C469" s="358">
        <v>6309</v>
      </c>
      <c r="D469" s="358">
        <v>10514</v>
      </c>
      <c r="E469" s="187">
        <f t="shared" si="7"/>
        <v>-39.99429332318813</v>
      </c>
    </row>
    <row r="470" spans="1:5" ht="12.75" customHeight="1">
      <c r="A470" s="356">
        <v>2150899</v>
      </c>
      <c r="B470" s="357" t="s">
        <v>444</v>
      </c>
      <c r="C470" s="358">
        <v>1754</v>
      </c>
      <c r="D470" s="358">
        <v>919</v>
      </c>
      <c r="E470" s="187">
        <f t="shared" si="7"/>
        <v>90.85963003264416</v>
      </c>
    </row>
    <row r="471" spans="1:5" ht="12.75" customHeight="1">
      <c r="A471" s="353">
        <v>21599</v>
      </c>
      <c r="B471" s="354" t="s">
        <v>445</v>
      </c>
      <c r="C471" s="355">
        <v>338</v>
      </c>
      <c r="D471" s="355">
        <v>395</v>
      </c>
      <c r="E471" s="187">
        <f t="shared" si="7"/>
        <v>-14.430379746835442</v>
      </c>
    </row>
    <row r="472" spans="1:5" ht="12.75" customHeight="1">
      <c r="A472" s="356">
        <v>2159904</v>
      </c>
      <c r="B472" s="357" t="s">
        <v>446</v>
      </c>
      <c r="C472" s="358">
        <v>10</v>
      </c>
      <c r="D472" s="358">
        <v>92</v>
      </c>
      <c r="E472" s="187">
        <f t="shared" si="7"/>
        <v>-89.13043478260869</v>
      </c>
    </row>
    <row r="473" spans="1:5" ht="12.75" customHeight="1">
      <c r="A473" s="356">
        <v>2159999</v>
      </c>
      <c r="B473" s="357" t="s">
        <v>445</v>
      </c>
      <c r="C473" s="358">
        <v>328</v>
      </c>
      <c r="D473" s="358">
        <v>303</v>
      </c>
      <c r="E473" s="187">
        <f t="shared" si="7"/>
        <v>8.250825082508257</v>
      </c>
    </row>
    <row r="474" spans="1:5" ht="12.75" customHeight="1">
      <c r="A474" s="353">
        <v>216</v>
      </c>
      <c r="B474" s="354" t="s">
        <v>447</v>
      </c>
      <c r="C474" s="355">
        <v>8085</v>
      </c>
      <c r="D474" s="355">
        <v>5879</v>
      </c>
      <c r="E474" s="187">
        <f t="shared" si="7"/>
        <v>37.52338833134888</v>
      </c>
    </row>
    <row r="475" spans="1:5" ht="12.75" customHeight="1">
      <c r="A475" s="353">
        <v>21602</v>
      </c>
      <c r="B475" s="354" t="s">
        <v>448</v>
      </c>
      <c r="C475" s="355">
        <v>3222</v>
      </c>
      <c r="D475" s="355">
        <v>2858</v>
      </c>
      <c r="E475" s="187">
        <f t="shared" si="7"/>
        <v>12.736179146256134</v>
      </c>
    </row>
    <row r="476" spans="1:5" ht="12.75" customHeight="1">
      <c r="A476" s="356">
        <v>2160201</v>
      </c>
      <c r="B476" s="357" t="s">
        <v>63</v>
      </c>
      <c r="C476" s="358">
        <v>317</v>
      </c>
      <c r="D476" s="358">
        <v>310</v>
      </c>
      <c r="E476" s="187">
        <f t="shared" si="7"/>
        <v>2.258064516129025</v>
      </c>
    </row>
    <row r="477" spans="1:5" ht="12.75" customHeight="1">
      <c r="A477" s="356">
        <v>2160299</v>
      </c>
      <c r="B477" s="357" t="s">
        <v>449</v>
      </c>
      <c r="C477" s="358">
        <v>2905</v>
      </c>
      <c r="D477" s="358">
        <v>2548</v>
      </c>
      <c r="E477" s="187">
        <f t="shared" si="7"/>
        <v>14.010989010989007</v>
      </c>
    </row>
    <row r="478" spans="1:5" ht="12.75" customHeight="1">
      <c r="A478" s="353">
        <v>21605</v>
      </c>
      <c r="B478" s="354" t="s">
        <v>450</v>
      </c>
      <c r="C478" s="355">
        <v>4564</v>
      </c>
      <c r="D478" s="355">
        <v>2833</v>
      </c>
      <c r="E478" s="187">
        <f t="shared" si="7"/>
        <v>61.101306036004246</v>
      </c>
    </row>
    <row r="479" spans="1:5" ht="12.75" customHeight="1">
      <c r="A479" s="356">
        <v>2160501</v>
      </c>
      <c r="B479" s="357" t="s">
        <v>63</v>
      </c>
      <c r="C479" s="358">
        <v>2445</v>
      </c>
      <c r="D479" s="358">
        <v>1596</v>
      </c>
      <c r="E479" s="187">
        <f t="shared" si="7"/>
        <v>53.19548872180451</v>
      </c>
    </row>
    <row r="480" spans="1:5" ht="12.75" customHeight="1">
      <c r="A480" s="356">
        <v>2160505</v>
      </c>
      <c r="B480" s="357" t="s">
        <v>451</v>
      </c>
      <c r="C480" s="358">
        <v>213</v>
      </c>
      <c r="D480" s="358">
        <v>158</v>
      </c>
      <c r="E480" s="187">
        <f t="shared" si="7"/>
        <v>34.810126582278485</v>
      </c>
    </row>
    <row r="481" spans="1:5" ht="12.75" customHeight="1">
      <c r="A481" s="356">
        <v>2160599</v>
      </c>
      <c r="B481" s="357" t="s">
        <v>452</v>
      </c>
      <c r="C481" s="358">
        <v>1906</v>
      </c>
      <c r="D481" s="358">
        <v>1079</v>
      </c>
      <c r="E481" s="187">
        <f t="shared" si="7"/>
        <v>76.64504170528267</v>
      </c>
    </row>
    <row r="482" spans="1:5" ht="12.75" customHeight="1">
      <c r="A482" s="353">
        <v>21606</v>
      </c>
      <c r="B482" s="354" t="s">
        <v>453</v>
      </c>
      <c r="C482" s="355">
        <v>299</v>
      </c>
      <c r="D482" s="355">
        <v>188</v>
      </c>
      <c r="E482" s="187">
        <f t="shared" si="7"/>
        <v>59.04255319148936</v>
      </c>
    </row>
    <row r="483" spans="1:5" ht="12.75" customHeight="1">
      <c r="A483" s="356">
        <v>2160699</v>
      </c>
      <c r="B483" s="357" t="s">
        <v>454</v>
      </c>
      <c r="C483" s="358">
        <v>299</v>
      </c>
      <c r="D483" s="358">
        <v>188</v>
      </c>
      <c r="E483" s="187">
        <f t="shared" si="7"/>
        <v>59.04255319148936</v>
      </c>
    </row>
    <row r="484" spans="1:5" ht="12.75" customHeight="1">
      <c r="A484" s="353">
        <v>217</v>
      </c>
      <c r="B484" s="354" t="s">
        <v>455</v>
      </c>
      <c r="C484" s="355">
        <v>85</v>
      </c>
      <c r="D484" s="355">
        <v>0</v>
      </c>
      <c r="E484" s="187">
        <f t="shared" si="7"/>
        <v>0</v>
      </c>
    </row>
    <row r="485" spans="1:5" ht="12.75" customHeight="1">
      <c r="A485" s="353">
        <v>21703</v>
      </c>
      <c r="B485" s="354" t="s">
        <v>456</v>
      </c>
      <c r="C485" s="355">
        <v>85</v>
      </c>
      <c r="D485" s="355">
        <v>0</v>
      </c>
      <c r="E485" s="187">
        <f t="shared" si="7"/>
        <v>0</v>
      </c>
    </row>
    <row r="486" spans="1:5" ht="12.75" customHeight="1">
      <c r="A486" s="356">
        <v>2170302</v>
      </c>
      <c r="B486" s="357" t="s">
        <v>457</v>
      </c>
      <c r="C486" s="358">
        <v>85</v>
      </c>
      <c r="D486" s="358">
        <v>0</v>
      </c>
      <c r="E486" s="187">
        <f t="shared" si="7"/>
        <v>0</v>
      </c>
    </row>
    <row r="487" spans="1:5" ht="12.75" customHeight="1">
      <c r="A487" s="353">
        <v>219</v>
      </c>
      <c r="B487" s="354" t="s">
        <v>458</v>
      </c>
      <c r="C487" s="355">
        <v>60</v>
      </c>
      <c r="D487" s="355">
        <v>0</v>
      </c>
      <c r="E487" s="187">
        <f t="shared" si="7"/>
        <v>0</v>
      </c>
    </row>
    <row r="488" spans="1:5" ht="12.75" customHeight="1">
      <c r="A488" s="353">
        <v>21901</v>
      </c>
      <c r="B488" s="354" t="s">
        <v>459</v>
      </c>
      <c r="C488" s="355">
        <v>10</v>
      </c>
      <c r="D488" s="355">
        <v>0</v>
      </c>
      <c r="E488" s="187">
        <f t="shared" si="7"/>
        <v>0</v>
      </c>
    </row>
    <row r="489" spans="1:5" ht="12.75" customHeight="1">
      <c r="A489" s="353">
        <v>21999</v>
      </c>
      <c r="B489" s="354" t="s">
        <v>460</v>
      </c>
      <c r="C489" s="355">
        <v>50</v>
      </c>
      <c r="D489" s="355">
        <v>0</v>
      </c>
      <c r="E489" s="187">
        <f t="shared" si="7"/>
        <v>0</v>
      </c>
    </row>
    <row r="490" spans="1:5" ht="12.75" customHeight="1">
      <c r="A490" s="353">
        <v>220</v>
      </c>
      <c r="B490" s="354" t="s">
        <v>461</v>
      </c>
      <c r="C490" s="355">
        <v>13692</v>
      </c>
      <c r="D490" s="355">
        <v>12509</v>
      </c>
      <c r="E490" s="187">
        <f t="shared" si="7"/>
        <v>9.457190822607714</v>
      </c>
    </row>
    <row r="491" spans="1:5" ht="12.75" customHeight="1">
      <c r="A491" s="353">
        <v>22001</v>
      </c>
      <c r="B491" s="354" t="s">
        <v>462</v>
      </c>
      <c r="C491" s="355">
        <v>13275</v>
      </c>
      <c r="D491" s="355">
        <v>12040</v>
      </c>
      <c r="E491" s="187">
        <f t="shared" si="7"/>
        <v>10.257475083056477</v>
      </c>
    </row>
    <row r="492" spans="1:5" ht="12.75" customHeight="1">
      <c r="A492" s="356">
        <v>2200101</v>
      </c>
      <c r="B492" s="357" t="s">
        <v>63</v>
      </c>
      <c r="C492" s="358">
        <v>3622</v>
      </c>
      <c r="D492" s="358">
        <v>3434</v>
      </c>
      <c r="E492" s="187">
        <f t="shared" si="7"/>
        <v>5.4746651135701825</v>
      </c>
    </row>
    <row r="493" spans="1:5" ht="12.75" customHeight="1">
      <c r="A493" s="356">
        <v>2200102</v>
      </c>
      <c r="B493" s="357" t="s">
        <v>73</v>
      </c>
      <c r="C493" s="358">
        <v>38</v>
      </c>
      <c r="D493" s="358">
        <v>20</v>
      </c>
      <c r="E493" s="187">
        <f t="shared" si="7"/>
        <v>90</v>
      </c>
    </row>
    <row r="494" spans="1:5" ht="12.75" customHeight="1">
      <c r="A494" s="356">
        <v>2200104</v>
      </c>
      <c r="B494" s="357" t="s">
        <v>463</v>
      </c>
      <c r="C494" s="358">
        <v>301</v>
      </c>
      <c r="D494" s="358">
        <v>475</v>
      </c>
      <c r="E494" s="187">
        <f t="shared" si="7"/>
        <v>-36.631578947368425</v>
      </c>
    </row>
    <row r="495" spans="1:5" ht="12.75" customHeight="1">
      <c r="A495" s="356">
        <v>2200105</v>
      </c>
      <c r="B495" s="357" t="s">
        <v>464</v>
      </c>
      <c r="C495" s="358">
        <v>70</v>
      </c>
      <c r="D495" s="358">
        <v>452</v>
      </c>
      <c r="E495" s="187">
        <f t="shared" si="7"/>
        <v>-84.51327433628319</v>
      </c>
    </row>
    <row r="496" spans="1:5" ht="12.75" customHeight="1">
      <c r="A496" s="356">
        <v>2200106</v>
      </c>
      <c r="B496" s="357" t="s">
        <v>465</v>
      </c>
      <c r="C496" s="358">
        <v>3147</v>
      </c>
      <c r="D496" s="358">
        <v>3003</v>
      </c>
      <c r="E496" s="187">
        <f t="shared" si="7"/>
        <v>4.795204795204782</v>
      </c>
    </row>
    <row r="497" spans="1:5" ht="12.75" customHeight="1">
      <c r="A497" s="356">
        <v>2200108</v>
      </c>
      <c r="B497" s="357" t="s">
        <v>466</v>
      </c>
      <c r="C497" s="358">
        <v>23</v>
      </c>
      <c r="D497" s="358">
        <v>17</v>
      </c>
      <c r="E497" s="187">
        <f t="shared" si="7"/>
        <v>35.29411764705884</v>
      </c>
    </row>
    <row r="498" spans="1:5" ht="12.75" customHeight="1">
      <c r="A498" s="356">
        <v>2200109</v>
      </c>
      <c r="B498" s="357" t="s">
        <v>467</v>
      </c>
      <c r="C498" s="358">
        <v>0</v>
      </c>
      <c r="D498" s="358">
        <v>200</v>
      </c>
      <c r="E498" s="187">
        <f t="shared" si="7"/>
        <v>-100</v>
      </c>
    </row>
    <row r="499" spans="1:5" ht="12.75" customHeight="1">
      <c r="A499" s="356">
        <v>2200111</v>
      </c>
      <c r="B499" s="357" t="s">
        <v>468</v>
      </c>
      <c r="C499" s="358">
        <v>5481</v>
      </c>
      <c r="D499" s="358">
        <v>3753</v>
      </c>
      <c r="E499" s="187">
        <f t="shared" si="7"/>
        <v>46.0431654676259</v>
      </c>
    </row>
    <row r="500" spans="1:5" ht="12.75" customHeight="1">
      <c r="A500" s="356">
        <v>2200199</v>
      </c>
      <c r="B500" s="357" t="s">
        <v>469</v>
      </c>
      <c r="C500" s="358">
        <v>593</v>
      </c>
      <c r="D500" s="358">
        <v>686</v>
      </c>
      <c r="E500" s="187">
        <f t="shared" si="7"/>
        <v>-13.556851311953352</v>
      </c>
    </row>
    <row r="501" spans="1:5" ht="12.75" customHeight="1">
      <c r="A501" s="353">
        <v>22003</v>
      </c>
      <c r="B501" s="354" t="s">
        <v>470</v>
      </c>
      <c r="C501" s="355">
        <v>1</v>
      </c>
      <c r="D501" s="355">
        <v>1</v>
      </c>
      <c r="E501" s="187">
        <f t="shared" si="7"/>
        <v>0</v>
      </c>
    </row>
    <row r="502" spans="1:5" ht="12.75" customHeight="1">
      <c r="A502" s="356">
        <v>2200304</v>
      </c>
      <c r="B502" s="357" t="s">
        <v>471</v>
      </c>
      <c r="C502" s="358">
        <v>1</v>
      </c>
      <c r="D502" s="358">
        <v>1</v>
      </c>
      <c r="E502" s="187">
        <f t="shared" si="7"/>
        <v>0</v>
      </c>
    </row>
    <row r="503" spans="1:5" ht="12.75" customHeight="1">
      <c r="A503" s="353">
        <v>22004</v>
      </c>
      <c r="B503" s="354" t="s">
        <v>472</v>
      </c>
      <c r="C503" s="355">
        <v>30</v>
      </c>
      <c r="D503" s="355">
        <v>35</v>
      </c>
      <c r="E503" s="187">
        <f t="shared" si="7"/>
        <v>-14.285714285714292</v>
      </c>
    </row>
    <row r="504" spans="1:5" ht="12.75" customHeight="1">
      <c r="A504" s="356">
        <v>2200450</v>
      </c>
      <c r="B504" s="357" t="s">
        <v>473</v>
      </c>
      <c r="C504" s="358">
        <v>30</v>
      </c>
      <c r="D504" s="358">
        <v>35</v>
      </c>
      <c r="E504" s="187">
        <f t="shared" si="7"/>
        <v>-14.285714285714292</v>
      </c>
    </row>
    <row r="505" spans="1:5" ht="12.75" customHeight="1">
      <c r="A505" s="353">
        <v>22005</v>
      </c>
      <c r="B505" s="354" t="s">
        <v>474</v>
      </c>
      <c r="C505" s="355">
        <v>386</v>
      </c>
      <c r="D505" s="355">
        <v>433</v>
      </c>
      <c r="E505" s="187">
        <f t="shared" si="7"/>
        <v>-10.854503464203233</v>
      </c>
    </row>
    <row r="506" spans="1:5" ht="12.75" customHeight="1">
      <c r="A506" s="356">
        <v>2200504</v>
      </c>
      <c r="B506" s="357" t="s">
        <v>475</v>
      </c>
      <c r="C506" s="358">
        <v>150</v>
      </c>
      <c r="D506" s="358">
        <v>146</v>
      </c>
      <c r="E506" s="187">
        <f t="shared" si="7"/>
        <v>2.7397260273972677</v>
      </c>
    </row>
    <row r="507" spans="1:5" ht="12.75" customHeight="1">
      <c r="A507" s="356">
        <v>2200509</v>
      </c>
      <c r="B507" s="357" t="s">
        <v>476</v>
      </c>
      <c r="C507" s="358">
        <v>0</v>
      </c>
      <c r="D507" s="358">
        <v>89</v>
      </c>
      <c r="E507" s="187">
        <f t="shared" si="7"/>
        <v>-100</v>
      </c>
    </row>
    <row r="508" spans="1:5" ht="12.75" customHeight="1">
      <c r="A508" s="356">
        <v>2200511</v>
      </c>
      <c r="B508" s="357" t="s">
        <v>477</v>
      </c>
      <c r="C508" s="358">
        <v>236</v>
      </c>
      <c r="D508" s="358">
        <v>198</v>
      </c>
      <c r="E508" s="187">
        <f t="shared" si="7"/>
        <v>19.191919191919183</v>
      </c>
    </row>
    <row r="509" spans="1:5" ht="12.75" customHeight="1">
      <c r="A509" s="353">
        <v>221</v>
      </c>
      <c r="B509" s="354" t="s">
        <v>478</v>
      </c>
      <c r="C509" s="355">
        <v>2708</v>
      </c>
      <c r="D509" s="355">
        <v>5409</v>
      </c>
      <c r="E509" s="187">
        <f t="shared" si="7"/>
        <v>-49.935293030134964</v>
      </c>
    </row>
    <row r="510" spans="1:5" ht="12.75" customHeight="1">
      <c r="A510" s="353">
        <v>22101</v>
      </c>
      <c r="B510" s="354" t="s">
        <v>479</v>
      </c>
      <c r="C510" s="355">
        <v>722</v>
      </c>
      <c r="D510" s="355">
        <v>3691</v>
      </c>
      <c r="E510" s="187">
        <f t="shared" si="7"/>
        <v>-80.43890544567867</v>
      </c>
    </row>
    <row r="511" spans="1:5" ht="12.75" customHeight="1">
      <c r="A511" s="356">
        <v>2210103</v>
      </c>
      <c r="B511" s="357" t="s">
        <v>480</v>
      </c>
      <c r="C511" s="358">
        <v>0</v>
      </c>
      <c r="D511" s="358">
        <v>1509</v>
      </c>
      <c r="E511" s="187">
        <f t="shared" si="7"/>
        <v>-100</v>
      </c>
    </row>
    <row r="512" spans="1:5" ht="12.75" customHeight="1">
      <c r="A512" s="356">
        <v>2210105</v>
      </c>
      <c r="B512" s="357" t="s">
        <v>481</v>
      </c>
      <c r="C512" s="358">
        <v>516</v>
      </c>
      <c r="D512" s="358">
        <v>1474</v>
      </c>
      <c r="E512" s="187">
        <f t="shared" si="7"/>
        <v>-64.99321573948438</v>
      </c>
    </row>
    <row r="513" spans="1:5" ht="12.75" customHeight="1">
      <c r="A513" s="356">
        <v>2210107</v>
      </c>
      <c r="B513" s="357" t="s">
        <v>482</v>
      </c>
      <c r="C513" s="358">
        <v>84</v>
      </c>
      <c r="D513" s="358">
        <v>89</v>
      </c>
      <c r="E513" s="187">
        <f t="shared" si="7"/>
        <v>-5.617977528089895</v>
      </c>
    </row>
    <row r="514" spans="1:5" ht="12.75" customHeight="1">
      <c r="A514" s="356">
        <v>2210199</v>
      </c>
      <c r="B514" s="357" t="s">
        <v>483</v>
      </c>
      <c r="C514" s="358">
        <v>122</v>
      </c>
      <c r="D514" s="358">
        <v>619</v>
      </c>
      <c r="E514" s="187">
        <f t="shared" si="7"/>
        <v>-80.2907915993538</v>
      </c>
    </row>
    <row r="515" spans="1:5" ht="12.75" customHeight="1">
      <c r="A515" s="353">
        <v>22102</v>
      </c>
      <c r="B515" s="354" t="s">
        <v>484</v>
      </c>
      <c r="C515" s="355">
        <v>555</v>
      </c>
      <c r="D515" s="355">
        <v>420</v>
      </c>
      <c r="E515" s="187">
        <f t="shared" si="7"/>
        <v>32.14285714285714</v>
      </c>
    </row>
    <row r="516" spans="1:5" ht="12.75" customHeight="1">
      <c r="A516" s="356">
        <v>2210203</v>
      </c>
      <c r="B516" s="357" t="s">
        <v>485</v>
      </c>
      <c r="C516" s="358">
        <v>555</v>
      </c>
      <c r="D516" s="358">
        <v>420</v>
      </c>
      <c r="E516" s="187">
        <f t="shared" si="7"/>
        <v>32.14285714285714</v>
      </c>
    </row>
    <row r="517" spans="1:5" ht="12.75" customHeight="1">
      <c r="A517" s="353">
        <v>22103</v>
      </c>
      <c r="B517" s="354" t="s">
        <v>486</v>
      </c>
      <c r="C517" s="355">
        <v>1431</v>
      </c>
      <c r="D517" s="355">
        <v>1298</v>
      </c>
      <c r="E517" s="187">
        <f aca="true" t="shared" si="8" ref="E517:E533">_xlfn.IFERROR(C517/D517*100-100,0)</f>
        <v>10.246533127889052</v>
      </c>
    </row>
    <row r="518" spans="1:5" ht="12.75" customHeight="1">
      <c r="A518" s="356">
        <v>2210302</v>
      </c>
      <c r="B518" s="357" t="s">
        <v>487</v>
      </c>
      <c r="C518" s="358">
        <v>280</v>
      </c>
      <c r="D518" s="358">
        <v>254</v>
      </c>
      <c r="E518" s="187">
        <f t="shared" si="8"/>
        <v>10.236220472440948</v>
      </c>
    </row>
    <row r="519" spans="1:5" ht="12.75" customHeight="1">
      <c r="A519" s="356">
        <v>2210399</v>
      </c>
      <c r="B519" s="357" t="s">
        <v>488</v>
      </c>
      <c r="C519" s="358">
        <v>1151</v>
      </c>
      <c r="D519" s="358">
        <v>1044</v>
      </c>
      <c r="E519" s="187">
        <f t="shared" si="8"/>
        <v>10.249042145593876</v>
      </c>
    </row>
    <row r="520" spans="1:5" ht="12.75" customHeight="1">
      <c r="A520" s="353">
        <v>222</v>
      </c>
      <c r="B520" s="354" t="s">
        <v>489</v>
      </c>
      <c r="C520" s="355">
        <v>14</v>
      </c>
      <c r="D520" s="355">
        <v>186</v>
      </c>
      <c r="E520" s="187">
        <f t="shared" si="8"/>
        <v>-92.47311827956989</v>
      </c>
    </row>
    <row r="521" spans="1:5" ht="12.75" customHeight="1">
      <c r="A521" s="353">
        <v>22201</v>
      </c>
      <c r="B521" s="354" t="s">
        <v>490</v>
      </c>
      <c r="C521" s="355">
        <v>14</v>
      </c>
      <c r="D521" s="355">
        <v>111</v>
      </c>
      <c r="E521" s="187">
        <f t="shared" si="8"/>
        <v>-87.38738738738739</v>
      </c>
    </row>
    <row r="522" spans="1:5" ht="12.75" customHeight="1">
      <c r="A522" s="356">
        <v>2220112</v>
      </c>
      <c r="B522" s="357" t="s">
        <v>491</v>
      </c>
      <c r="C522" s="358">
        <v>8</v>
      </c>
      <c r="D522" s="358">
        <v>8</v>
      </c>
      <c r="E522" s="187">
        <f t="shared" si="8"/>
        <v>0</v>
      </c>
    </row>
    <row r="523" spans="1:5" ht="12.75" customHeight="1">
      <c r="A523" s="356">
        <v>2220199</v>
      </c>
      <c r="B523" s="357" t="s">
        <v>492</v>
      </c>
      <c r="C523" s="358">
        <v>6</v>
      </c>
      <c r="D523" s="358">
        <v>103</v>
      </c>
      <c r="E523" s="187">
        <f t="shared" si="8"/>
        <v>-94.1747572815534</v>
      </c>
    </row>
    <row r="524" spans="1:5" ht="12.75" customHeight="1">
      <c r="A524" s="353">
        <v>22204</v>
      </c>
      <c r="B524" s="354" t="s">
        <v>493</v>
      </c>
      <c r="C524" s="355">
        <v>0</v>
      </c>
      <c r="D524" s="355">
        <v>75</v>
      </c>
      <c r="E524" s="187">
        <f t="shared" si="8"/>
        <v>-100</v>
      </c>
    </row>
    <row r="525" spans="1:5" ht="12.75" customHeight="1">
      <c r="A525" s="356">
        <v>2220403</v>
      </c>
      <c r="B525" s="357" t="s">
        <v>494</v>
      </c>
      <c r="C525" s="358">
        <v>0</v>
      </c>
      <c r="D525" s="358">
        <v>75</v>
      </c>
      <c r="E525" s="187">
        <f t="shared" si="8"/>
        <v>-100</v>
      </c>
    </row>
    <row r="526" spans="1:5" ht="12.75" customHeight="1">
      <c r="A526" s="353">
        <v>229</v>
      </c>
      <c r="B526" s="354" t="s">
        <v>460</v>
      </c>
      <c r="C526" s="355">
        <v>1162</v>
      </c>
      <c r="D526" s="355">
        <v>977</v>
      </c>
      <c r="E526" s="187">
        <f t="shared" si="8"/>
        <v>18.93551688843398</v>
      </c>
    </row>
    <row r="527" spans="1:5" ht="12.75" customHeight="1">
      <c r="A527" s="353">
        <v>22999</v>
      </c>
      <c r="B527" s="354" t="s">
        <v>460</v>
      </c>
      <c r="C527" s="355">
        <v>1162</v>
      </c>
      <c r="D527" s="355">
        <v>977</v>
      </c>
      <c r="E527" s="187">
        <f t="shared" si="8"/>
        <v>18.93551688843398</v>
      </c>
    </row>
    <row r="528" spans="1:5" ht="12.75" customHeight="1">
      <c r="A528" s="356">
        <v>2299901</v>
      </c>
      <c r="B528" s="357" t="s">
        <v>460</v>
      </c>
      <c r="C528" s="358">
        <v>1162</v>
      </c>
      <c r="D528" s="358">
        <v>977</v>
      </c>
      <c r="E528" s="187">
        <f t="shared" si="8"/>
        <v>18.93551688843398</v>
      </c>
    </row>
    <row r="529" spans="1:5" ht="12.75" customHeight="1">
      <c r="A529" s="353">
        <v>232</v>
      </c>
      <c r="B529" s="354" t="s">
        <v>495</v>
      </c>
      <c r="C529" s="355">
        <v>16948</v>
      </c>
      <c r="D529" s="355">
        <v>13723</v>
      </c>
      <c r="E529" s="187">
        <f t="shared" si="8"/>
        <v>23.500692268454415</v>
      </c>
    </row>
    <row r="530" spans="1:5" ht="12.75" customHeight="1">
      <c r="A530" s="353">
        <v>23203</v>
      </c>
      <c r="B530" s="354" t="s">
        <v>496</v>
      </c>
      <c r="C530" s="355">
        <v>16948</v>
      </c>
      <c r="D530" s="355">
        <v>13723</v>
      </c>
      <c r="E530" s="187">
        <f t="shared" si="8"/>
        <v>23.500692268454415</v>
      </c>
    </row>
    <row r="531" spans="1:5" ht="12.75" customHeight="1">
      <c r="A531" s="356">
        <v>2320301</v>
      </c>
      <c r="B531" s="357" t="s">
        <v>497</v>
      </c>
      <c r="C531" s="358">
        <v>16948</v>
      </c>
      <c r="D531" s="358">
        <v>13723</v>
      </c>
      <c r="E531" s="187">
        <f t="shared" si="8"/>
        <v>23.500692268454415</v>
      </c>
    </row>
    <row r="532" spans="1:5" ht="12.75" customHeight="1">
      <c r="A532" s="353">
        <v>233</v>
      </c>
      <c r="B532" s="354" t="s">
        <v>498</v>
      </c>
      <c r="C532" s="355">
        <v>79</v>
      </c>
      <c r="D532" s="355">
        <v>63</v>
      </c>
      <c r="E532" s="187">
        <f t="shared" si="8"/>
        <v>25.396825396825392</v>
      </c>
    </row>
    <row r="533" spans="1:5" ht="12.75" customHeight="1">
      <c r="A533" s="353">
        <v>23303</v>
      </c>
      <c r="B533" s="354" t="s">
        <v>499</v>
      </c>
      <c r="C533" s="355">
        <v>79</v>
      </c>
      <c r="D533" s="355">
        <v>63</v>
      </c>
      <c r="E533" s="187">
        <f t="shared" si="8"/>
        <v>25.396825396825392</v>
      </c>
    </row>
  </sheetData>
  <sheetProtection/>
  <mergeCells count="1">
    <mergeCell ref="B1:E1"/>
  </mergeCells>
  <printOptions/>
  <pageMargins left="0.85" right="0.31" top="0.75" bottom="0.59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G63"/>
  <sheetViews>
    <sheetView workbookViewId="0" topLeftCell="A1">
      <selection activeCell="H20" sqref="H20"/>
    </sheetView>
  </sheetViews>
  <sheetFormatPr defaultColWidth="9.125" defaultRowHeight="14.25"/>
  <cols>
    <col min="1" max="1" width="24.50390625" style="144" customWidth="1"/>
    <col min="2" max="2" width="10.00390625" style="144" customWidth="1"/>
    <col min="3" max="3" width="10.375" style="144" customWidth="1"/>
    <col min="4" max="4" width="20.00390625" style="144" customWidth="1"/>
    <col min="5" max="5" width="10.875" style="144" customWidth="1"/>
    <col min="6" max="7" width="10.125" style="144" customWidth="1"/>
    <col min="8" max="8" width="16.50390625" style="2" customWidth="1"/>
    <col min="9" max="9" width="15.50390625" style="2" customWidth="1"/>
    <col min="10" max="10" width="17.00390625" style="2" customWidth="1"/>
    <col min="11" max="16384" width="9.125" style="2" customWidth="1"/>
  </cols>
  <sheetData>
    <row r="1" spans="1:6" s="141" customFormat="1" ht="33.75" customHeight="1">
      <c r="A1" s="125" t="s">
        <v>500</v>
      </c>
      <c r="B1" s="125"/>
      <c r="C1" s="125"/>
      <c r="D1" s="125"/>
      <c r="E1" s="125"/>
      <c r="F1" s="125"/>
    </row>
    <row r="2" spans="1:6" s="141" customFormat="1" ht="16.5" customHeight="1">
      <c r="A2" s="145"/>
      <c r="B2" s="145"/>
      <c r="C2" s="145"/>
      <c r="D2" s="145"/>
      <c r="E2" s="145"/>
      <c r="F2" s="145"/>
    </row>
    <row r="3" spans="1:6" s="141" customFormat="1" ht="16.5" customHeight="1">
      <c r="A3" s="145" t="s">
        <v>58</v>
      </c>
      <c r="B3" s="145"/>
      <c r="C3" s="145"/>
      <c r="D3" s="145"/>
      <c r="E3" s="145"/>
      <c r="F3" s="145"/>
    </row>
    <row r="4" spans="1:7" s="141" customFormat="1" ht="17.25" customHeight="1">
      <c r="A4" s="340" t="s">
        <v>501</v>
      </c>
      <c r="B4" s="340" t="s">
        <v>3</v>
      </c>
      <c r="C4" s="340" t="s">
        <v>4</v>
      </c>
      <c r="D4" s="340" t="s">
        <v>501</v>
      </c>
      <c r="E4" s="340" t="s">
        <v>3</v>
      </c>
      <c r="F4" s="340" t="s">
        <v>4</v>
      </c>
      <c r="G4" s="341"/>
    </row>
    <row r="5" spans="1:6" s="141" customFormat="1" ht="17.25" customHeight="1">
      <c r="A5" s="153" t="s">
        <v>502</v>
      </c>
      <c r="B5" s="59">
        <v>339660</v>
      </c>
      <c r="C5" s="59">
        <v>350712</v>
      </c>
      <c r="D5" s="153" t="s">
        <v>503</v>
      </c>
      <c r="E5" s="59">
        <v>800000</v>
      </c>
      <c r="F5" s="59">
        <v>815279</v>
      </c>
    </row>
    <row r="6" spans="1:6" s="141" customFormat="1" ht="17.25" customHeight="1">
      <c r="A6" s="151" t="s">
        <v>504</v>
      </c>
      <c r="B6" s="59">
        <f>SUM(B7:B9)</f>
        <v>287450</v>
      </c>
      <c r="C6" s="59">
        <f>SUM(C7:C9)</f>
        <v>321449</v>
      </c>
      <c r="D6" s="151" t="s">
        <v>505</v>
      </c>
      <c r="E6" s="59">
        <v>68200</v>
      </c>
      <c r="F6" s="59">
        <v>72122</v>
      </c>
    </row>
    <row r="7" spans="1:6" s="141" customFormat="1" ht="17.25" customHeight="1">
      <c r="A7" s="152" t="s">
        <v>506</v>
      </c>
      <c r="B7" s="152">
        <v>17450</v>
      </c>
      <c r="C7" s="152">
        <v>17036</v>
      </c>
      <c r="D7" s="151" t="s">
        <v>507</v>
      </c>
      <c r="E7" s="59">
        <v>64345</v>
      </c>
      <c r="F7" s="59">
        <v>67038</v>
      </c>
    </row>
    <row r="8" spans="1:6" s="141" customFormat="1" ht="17.25" customHeight="1">
      <c r="A8" s="152" t="s">
        <v>508</v>
      </c>
      <c r="B8" s="152">
        <v>200000</v>
      </c>
      <c r="C8" s="152">
        <f>301036-72034+3377</f>
        <v>232379</v>
      </c>
      <c r="D8" s="151" t="s">
        <v>509</v>
      </c>
      <c r="E8" s="59">
        <v>3855</v>
      </c>
      <c r="F8" s="59">
        <v>5084</v>
      </c>
    </row>
    <row r="9" spans="1:6" s="141" customFormat="1" ht="17.25" customHeight="1">
      <c r="A9" s="152" t="s">
        <v>510</v>
      </c>
      <c r="B9" s="152">
        <v>70000</v>
      </c>
      <c r="C9" s="152">
        <v>72034</v>
      </c>
      <c r="D9" s="151"/>
      <c r="E9" s="151"/>
      <c r="F9" s="59"/>
    </row>
    <row r="10" spans="1:6" s="141" customFormat="1" ht="17.25" customHeight="1">
      <c r="A10" s="152"/>
      <c r="B10" s="152"/>
      <c r="C10" s="152"/>
      <c r="D10" s="151"/>
      <c r="E10" s="151"/>
      <c r="F10" s="59"/>
    </row>
    <row r="11" spans="1:6" s="141" customFormat="1" ht="17.25" customHeight="1">
      <c r="A11" s="152" t="s">
        <v>511</v>
      </c>
      <c r="B11" s="152">
        <v>37413</v>
      </c>
      <c r="C11" s="152">
        <v>12736</v>
      </c>
      <c r="D11" s="151"/>
      <c r="E11" s="151"/>
      <c r="F11" s="59"/>
    </row>
    <row r="12" spans="1:6" s="141" customFormat="1" ht="17.25" customHeight="1">
      <c r="A12" s="152" t="s">
        <v>512</v>
      </c>
      <c r="B12" s="152">
        <v>200000</v>
      </c>
      <c r="C12" s="152">
        <v>150000</v>
      </c>
      <c r="D12" s="151" t="s">
        <v>513</v>
      </c>
      <c r="E12" s="151"/>
      <c r="F12" s="59"/>
    </row>
    <row r="13" spans="1:6" s="141" customFormat="1" ht="17.25" customHeight="1">
      <c r="A13" s="152" t="s">
        <v>514</v>
      </c>
      <c r="B13" s="152">
        <v>70000</v>
      </c>
      <c r="C13" s="152">
        <v>70000</v>
      </c>
      <c r="D13" s="151" t="s">
        <v>515</v>
      </c>
      <c r="E13" s="151"/>
      <c r="F13" s="59"/>
    </row>
    <row r="14" spans="1:6" s="141" customFormat="1" ht="17.25" customHeight="1">
      <c r="A14" s="136"/>
      <c r="B14" s="136"/>
      <c r="C14" s="136"/>
      <c r="D14" s="151"/>
      <c r="E14" s="151"/>
      <c r="F14" s="59"/>
    </row>
    <row r="15" spans="1:6" s="141" customFormat="1" ht="17.25" customHeight="1">
      <c r="A15" s="152"/>
      <c r="B15" s="152"/>
      <c r="C15" s="152"/>
      <c r="D15" s="151"/>
      <c r="E15" s="151"/>
      <c r="F15" s="59"/>
    </row>
    <row r="16" spans="1:6" s="141" customFormat="1" ht="17.25" customHeight="1">
      <c r="A16" s="152" t="s">
        <v>516</v>
      </c>
      <c r="B16" s="152"/>
      <c r="C16" s="152">
        <v>44896</v>
      </c>
      <c r="D16" s="151" t="s">
        <v>517</v>
      </c>
      <c r="E16" s="59">
        <v>29039</v>
      </c>
      <c r="F16" s="59">
        <v>30000</v>
      </c>
    </row>
    <row r="17" spans="1:6" s="141" customFormat="1" ht="17.25" customHeight="1">
      <c r="A17" s="152"/>
      <c r="B17" s="152"/>
      <c r="C17" s="59"/>
      <c r="D17" s="151"/>
      <c r="E17" s="151"/>
      <c r="F17" s="59"/>
    </row>
    <row r="18" spans="1:6" s="141" customFormat="1" ht="17.25" customHeight="1">
      <c r="A18" s="152"/>
      <c r="B18" s="152"/>
      <c r="C18" s="59"/>
      <c r="D18" s="151"/>
      <c r="E18" s="151"/>
      <c r="F18" s="59"/>
    </row>
    <row r="19" spans="1:6" s="141" customFormat="1" ht="17.25" customHeight="1">
      <c r="A19" s="136"/>
      <c r="B19" s="136"/>
      <c r="C19" s="59"/>
      <c r="D19" s="151"/>
      <c r="E19" s="151"/>
      <c r="F19" s="59"/>
    </row>
    <row r="20" spans="1:6" s="141" customFormat="1" ht="17.25" customHeight="1">
      <c r="A20" s="136"/>
      <c r="B20" s="136"/>
      <c r="C20" s="59"/>
      <c r="D20" s="151" t="s">
        <v>518</v>
      </c>
      <c r="E20" s="59">
        <v>37284</v>
      </c>
      <c r="F20" s="59">
        <v>32392</v>
      </c>
    </row>
    <row r="21" spans="1:6" s="141" customFormat="1" ht="17.25" customHeight="1">
      <c r="A21" s="136"/>
      <c r="B21" s="136"/>
      <c r="C21" s="59"/>
      <c r="D21" s="151" t="s">
        <v>519</v>
      </c>
      <c r="E21" s="59">
        <v>37284</v>
      </c>
      <c r="F21" s="59">
        <v>32392</v>
      </c>
    </row>
    <row r="22" spans="1:6" s="141" customFormat="1" ht="17.25" customHeight="1">
      <c r="A22" s="136"/>
      <c r="B22" s="136"/>
      <c r="C22" s="59"/>
      <c r="D22" s="151" t="s">
        <v>520</v>
      </c>
      <c r="E22" s="151"/>
      <c r="F22" s="59"/>
    </row>
    <row r="23" spans="1:6" s="141" customFormat="1" ht="17.25" customHeight="1">
      <c r="A23" s="136"/>
      <c r="B23" s="136"/>
      <c r="C23" s="59"/>
      <c r="D23" s="151"/>
      <c r="E23" s="151"/>
      <c r="F23" s="59"/>
    </row>
    <row r="24" spans="1:6" s="141" customFormat="1" ht="17.25" customHeight="1">
      <c r="A24" s="136"/>
      <c r="B24" s="136"/>
      <c r="C24" s="59"/>
      <c r="D24" s="151"/>
      <c r="E24" s="151"/>
      <c r="F24" s="59"/>
    </row>
    <row r="25" spans="1:6" s="141" customFormat="1" ht="17.25" customHeight="1">
      <c r="A25" s="152"/>
      <c r="B25" s="152"/>
      <c r="C25" s="59"/>
      <c r="D25" s="151"/>
      <c r="E25" s="151"/>
      <c r="F25" s="59"/>
    </row>
    <row r="26" spans="1:6" s="141" customFormat="1" ht="17.25" customHeight="1">
      <c r="A26" s="152"/>
      <c r="B26" s="152"/>
      <c r="C26" s="59"/>
      <c r="D26" s="151"/>
      <c r="E26" s="151"/>
      <c r="F26" s="59"/>
    </row>
    <row r="27" spans="1:6" s="141" customFormat="1" ht="409.5" customHeight="1" hidden="1">
      <c r="A27" s="152"/>
      <c r="B27" s="152"/>
      <c r="C27" s="59"/>
      <c r="D27" s="151"/>
      <c r="E27" s="151"/>
      <c r="F27" s="59"/>
    </row>
    <row r="28" spans="1:6" s="141" customFormat="1" ht="409.5" customHeight="1" hidden="1">
      <c r="A28" s="152"/>
      <c r="B28" s="152"/>
      <c r="C28" s="59"/>
      <c r="D28" s="151"/>
      <c r="E28" s="151"/>
      <c r="F28" s="59"/>
    </row>
    <row r="29" spans="1:6" s="141" customFormat="1" ht="409.5" customHeight="1" hidden="1">
      <c r="A29" s="152"/>
      <c r="B29" s="152"/>
      <c r="C29" s="59"/>
      <c r="D29" s="151"/>
      <c r="E29" s="151"/>
      <c r="F29" s="59"/>
    </row>
    <row r="30" spans="1:6" s="141" customFormat="1" ht="409.5" customHeight="1" hidden="1">
      <c r="A30" s="152"/>
      <c r="B30" s="152"/>
      <c r="C30" s="59"/>
      <c r="D30" s="151"/>
      <c r="E30" s="151"/>
      <c r="F30" s="59"/>
    </row>
    <row r="31" spans="1:6" s="141" customFormat="1" ht="409.5" customHeight="1" hidden="1">
      <c r="A31" s="152"/>
      <c r="B31" s="152"/>
      <c r="C31" s="59"/>
      <c r="D31" s="151"/>
      <c r="E31" s="151"/>
      <c r="F31" s="59"/>
    </row>
    <row r="32" spans="1:6" s="141" customFormat="1" ht="409.5" customHeight="1" hidden="1">
      <c r="A32" s="152"/>
      <c r="B32" s="152"/>
      <c r="C32" s="342"/>
      <c r="D32" s="151"/>
      <c r="E32" s="151"/>
      <c r="F32" s="59"/>
    </row>
    <row r="33" spans="1:6" s="141" customFormat="1" ht="409.5" customHeight="1" hidden="1">
      <c r="A33" s="152"/>
      <c r="B33" s="152"/>
      <c r="C33" s="59"/>
      <c r="D33" s="151"/>
      <c r="E33" s="151"/>
      <c r="F33" s="59"/>
    </row>
    <row r="34" spans="1:6" s="141" customFormat="1" ht="409.5" customHeight="1" hidden="1">
      <c r="A34" s="152"/>
      <c r="B34" s="152"/>
      <c r="C34" s="59"/>
      <c r="D34" s="151"/>
      <c r="E34" s="151"/>
      <c r="F34" s="59"/>
    </row>
    <row r="35" spans="1:6" s="141" customFormat="1" ht="409.5" customHeight="1" hidden="1">
      <c r="A35" s="152"/>
      <c r="B35" s="152"/>
      <c r="C35" s="59"/>
      <c r="D35" s="151"/>
      <c r="E35" s="151"/>
      <c r="F35" s="59"/>
    </row>
    <row r="36" spans="1:6" s="141" customFormat="1" ht="17.25" customHeight="1">
      <c r="A36" s="152"/>
      <c r="B36" s="152"/>
      <c r="C36" s="59"/>
      <c r="D36" s="151"/>
      <c r="E36" s="151"/>
      <c r="F36" s="59"/>
    </row>
    <row r="37" spans="1:6" s="141" customFormat="1" ht="409.5" customHeight="1" hidden="1">
      <c r="A37" s="343"/>
      <c r="B37" s="343"/>
      <c r="C37" s="59"/>
      <c r="D37" s="152"/>
      <c r="E37" s="152"/>
      <c r="F37" s="59"/>
    </row>
    <row r="38" spans="1:6" s="141" customFormat="1" ht="409.5" customHeight="1" hidden="1">
      <c r="A38" s="343"/>
      <c r="B38" s="343"/>
      <c r="C38" s="59"/>
      <c r="D38" s="151"/>
      <c r="E38" s="151"/>
      <c r="F38" s="59"/>
    </row>
    <row r="39" spans="1:6" s="141" customFormat="1" ht="409.5" customHeight="1" hidden="1">
      <c r="A39" s="343"/>
      <c r="B39" s="343"/>
      <c r="C39" s="344"/>
      <c r="D39" s="151"/>
      <c r="E39" s="151"/>
      <c r="F39" s="59"/>
    </row>
    <row r="40" spans="1:6" s="141" customFormat="1" ht="409.5" customHeight="1" hidden="1">
      <c r="A40" s="343"/>
      <c r="B40" s="343"/>
      <c r="C40" s="59"/>
      <c r="D40" s="151"/>
      <c r="E40" s="151"/>
      <c r="F40" s="344"/>
    </row>
    <row r="41" spans="1:6" s="141" customFormat="1" ht="409.5" customHeight="1" hidden="1">
      <c r="A41" s="152"/>
      <c r="B41" s="152"/>
      <c r="C41" s="59"/>
      <c r="D41" s="151"/>
      <c r="E41" s="151"/>
      <c r="F41" s="59"/>
    </row>
    <row r="42" spans="1:6" s="141" customFormat="1" ht="409.5" customHeight="1" hidden="1">
      <c r="A42" s="152"/>
      <c r="B42" s="152"/>
      <c r="C42" s="59"/>
      <c r="D42" s="136"/>
      <c r="E42" s="136"/>
      <c r="F42" s="59"/>
    </row>
    <row r="43" spans="1:6" s="141" customFormat="1" ht="409.5" customHeight="1" hidden="1">
      <c r="A43" s="152"/>
      <c r="B43" s="152"/>
      <c r="C43" s="59"/>
      <c r="D43" s="343"/>
      <c r="E43" s="343"/>
      <c r="F43" s="342"/>
    </row>
    <row r="44" spans="1:6" s="141" customFormat="1" ht="409.5" customHeight="1" hidden="1">
      <c r="A44" s="152"/>
      <c r="B44" s="152"/>
      <c r="C44" s="59"/>
      <c r="D44" s="151"/>
      <c r="E44" s="151"/>
      <c r="F44" s="59"/>
    </row>
    <row r="45" spans="1:6" s="141" customFormat="1" ht="409.5" customHeight="1" hidden="1">
      <c r="A45" s="152"/>
      <c r="B45" s="152"/>
      <c r="C45" s="59"/>
      <c r="D45" s="151"/>
      <c r="E45" s="151"/>
      <c r="F45" s="59"/>
    </row>
    <row r="46" spans="1:6" s="141" customFormat="1" ht="409.5" customHeight="1" hidden="1">
      <c r="A46" s="152"/>
      <c r="B46" s="152"/>
      <c r="C46" s="59"/>
      <c r="D46" s="151"/>
      <c r="E46" s="151"/>
      <c r="F46" s="59"/>
    </row>
    <row r="47" spans="1:6" s="141" customFormat="1" ht="409.5" customHeight="1" hidden="1">
      <c r="A47" s="152"/>
      <c r="B47" s="152"/>
      <c r="C47" s="59"/>
      <c r="D47" s="151"/>
      <c r="E47" s="151"/>
      <c r="F47" s="59"/>
    </row>
    <row r="48" spans="1:6" s="141" customFormat="1" ht="409.5" customHeight="1" hidden="1">
      <c r="A48" s="152"/>
      <c r="B48" s="152"/>
      <c r="C48" s="59"/>
      <c r="D48" s="151"/>
      <c r="E48" s="151"/>
      <c r="F48" s="59"/>
    </row>
    <row r="49" spans="1:6" s="141" customFormat="1" ht="409.5" customHeight="1" hidden="1">
      <c r="A49" s="152"/>
      <c r="B49" s="152"/>
      <c r="C49" s="59"/>
      <c r="D49" s="151"/>
      <c r="E49" s="151"/>
      <c r="F49" s="59"/>
    </row>
    <row r="50" spans="1:6" s="141" customFormat="1" ht="409.5" customHeight="1" hidden="1">
      <c r="A50" s="152"/>
      <c r="B50" s="152"/>
      <c r="C50" s="59"/>
      <c r="D50" s="151"/>
      <c r="E50" s="151"/>
      <c r="F50" s="59"/>
    </row>
    <row r="51" spans="1:6" s="141" customFormat="1" ht="409.5" customHeight="1" hidden="1">
      <c r="A51" s="152"/>
      <c r="B51" s="152"/>
      <c r="C51" s="59"/>
      <c r="D51" s="151"/>
      <c r="E51" s="151"/>
      <c r="F51" s="59"/>
    </row>
    <row r="52" spans="1:6" s="141" customFormat="1" ht="409.5" customHeight="1" hidden="1">
      <c r="A52" s="152"/>
      <c r="B52" s="152"/>
      <c r="C52" s="59"/>
      <c r="D52" s="151"/>
      <c r="E52" s="151"/>
      <c r="F52" s="59"/>
    </row>
    <row r="53" spans="1:6" s="141" customFormat="1" ht="409.5" customHeight="1" hidden="1">
      <c r="A53" s="152"/>
      <c r="B53" s="152"/>
      <c r="C53" s="59"/>
      <c r="D53" s="151"/>
      <c r="E53" s="151"/>
      <c r="F53" s="59"/>
    </row>
    <row r="54" spans="1:6" s="141" customFormat="1" ht="409.5" customHeight="1" hidden="1">
      <c r="A54" s="152"/>
      <c r="B54" s="152"/>
      <c r="C54" s="59"/>
      <c r="D54" s="151"/>
      <c r="E54" s="151"/>
      <c r="F54" s="59"/>
    </row>
    <row r="55" spans="1:6" s="141" customFormat="1" ht="409.5" customHeight="1" hidden="1">
      <c r="A55" s="152"/>
      <c r="B55" s="152"/>
      <c r="C55" s="59"/>
      <c r="D55" s="151"/>
      <c r="E55" s="151"/>
      <c r="F55" s="59"/>
    </row>
    <row r="56" spans="1:6" s="141" customFormat="1" ht="409.5" customHeight="1" hidden="1">
      <c r="A56" s="152"/>
      <c r="B56" s="152"/>
      <c r="C56" s="59"/>
      <c r="D56" s="151"/>
      <c r="E56" s="151"/>
      <c r="F56" s="59"/>
    </row>
    <row r="57" spans="1:6" s="141" customFormat="1" ht="409.5" customHeight="1" hidden="1">
      <c r="A57" s="152"/>
      <c r="B57" s="152"/>
      <c r="C57" s="59"/>
      <c r="D57" s="151"/>
      <c r="E57" s="151"/>
      <c r="F57" s="59"/>
    </row>
    <row r="58" spans="1:6" s="141" customFormat="1" ht="409.5" customHeight="1" hidden="1">
      <c r="A58" s="152"/>
      <c r="B58" s="152"/>
      <c r="C58" s="59"/>
      <c r="D58" s="151"/>
      <c r="E58" s="151"/>
      <c r="F58" s="59"/>
    </row>
    <row r="59" spans="1:6" s="141" customFormat="1" ht="409.5" customHeight="1" hidden="1">
      <c r="A59" s="152"/>
      <c r="B59" s="152"/>
      <c r="C59" s="59"/>
      <c r="D59" s="151"/>
      <c r="E59" s="151"/>
      <c r="F59" s="59"/>
    </row>
    <row r="60" spans="1:6" s="141" customFormat="1" ht="409.5" customHeight="1" hidden="1">
      <c r="A60" s="152"/>
      <c r="B60" s="152"/>
      <c r="C60" s="59"/>
      <c r="D60" s="151"/>
      <c r="E60" s="151"/>
      <c r="F60" s="59"/>
    </row>
    <row r="61" spans="1:6" s="141" customFormat="1" ht="409.5" customHeight="1" hidden="1">
      <c r="A61" s="152"/>
      <c r="B61" s="152"/>
      <c r="C61" s="59"/>
      <c r="D61" s="151"/>
      <c r="E61" s="151"/>
      <c r="F61" s="59"/>
    </row>
    <row r="62" spans="1:6" s="143" customFormat="1" ht="409.5" customHeight="1" hidden="1">
      <c r="A62" s="152"/>
      <c r="B62" s="152"/>
      <c r="C62" s="59"/>
      <c r="D62" s="151"/>
      <c r="E62" s="151"/>
      <c r="F62" s="59"/>
    </row>
    <row r="63" spans="1:6" s="141" customFormat="1" ht="17.25" customHeight="1">
      <c r="A63" s="153" t="s">
        <v>521</v>
      </c>
      <c r="B63" s="59">
        <f>B5+B6+B11+B12+B13+B16</f>
        <v>934523</v>
      </c>
      <c r="C63" s="59">
        <f>C5+C6+C11+C12+C13+C16</f>
        <v>949793</v>
      </c>
      <c r="D63" s="153" t="s">
        <v>522</v>
      </c>
      <c r="E63" s="59">
        <f>E5+E6+E11+E12+E13+E16+E20</f>
        <v>934523</v>
      </c>
      <c r="F63" s="59">
        <f>F5+F6+F11+F12+F13+F16+F20</f>
        <v>949793</v>
      </c>
    </row>
    <row r="64" s="141" customFormat="1" ht="14.25"/>
  </sheetData>
  <sheetProtection/>
  <mergeCells count="3">
    <mergeCell ref="A1:F1"/>
    <mergeCell ref="A2:F2"/>
    <mergeCell ref="A3:F3"/>
  </mergeCells>
  <printOptions/>
  <pageMargins left="0.55" right="0.3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23"/>
  <sheetViews>
    <sheetView workbookViewId="0" topLeftCell="A1">
      <pane xSplit="1" ySplit="3" topLeftCell="B4" activePane="bottomRight" state="frozen"/>
      <selection pane="bottomRight" activeCell="H20" sqref="H20"/>
    </sheetView>
  </sheetViews>
  <sheetFormatPr defaultColWidth="9.00390625" defaultRowHeight="16.5" customHeight="1"/>
  <cols>
    <col min="1" max="1" width="27.625" style="2" customWidth="1"/>
    <col min="2" max="2" width="11.75390625" style="34" customWidth="1"/>
    <col min="3" max="3" width="12.625" style="34" customWidth="1"/>
    <col min="4" max="4" width="9.375" style="2" customWidth="1"/>
    <col min="5" max="5" width="12.00390625" style="2" customWidth="1"/>
    <col min="6" max="6" width="9.875" style="2" customWidth="1"/>
    <col min="7" max="16384" width="9.00390625" style="2" customWidth="1"/>
  </cols>
  <sheetData>
    <row r="1" spans="1:6" ht="27.75" customHeight="1">
      <c r="A1" s="35" t="s">
        <v>523</v>
      </c>
      <c r="B1" s="35"/>
      <c r="C1" s="35"/>
      <c r="D1" s="35"/>
      <c r="E1" s="35"/>
      <c r="F1" s="35"/>
    </row>
    <row r="2" spans="1:6" ht="26.25" customHeight="1">
      <c r="A2" s="141"/>
      <c r="B2" s="203"/>
      <c r="C2" s="203"/>
      <c r="D2" s="141"/>
      <c r="E2" s="141"/>
      <c r="F2" s="109" t="s">
        <v>33</v>
      </c>
    </row>
    <row r="3" spans="1:6" s="1" customFormat="1" ht="28.5" customHeight="1">
      <c r="A3" s="5" t="s">
        <v>524</v>
      </c>
      <c r="B3" s="286" t="s">
        <v>3</v>
      </c>
      <c r="C3" s="193" t="s">
        <v>4</v>
      </c>
      <c r="D3" s="191" t="s">
        <v>5</v>
      </c>
      <c r="E3" s="5" t="s">
        <v>6</v>
      </c>
      <c r="F3" s="5" t="s">
        <v>7</v>
      </c>
    </row>
    <row r="4" spans="1:6" s="1" customFormat="1" ht="28.5" customHeight="1">
      <c r="A4" s="333" t="s">
        <v>525</v>
      </c>
      <c r="B4" s="334">
        <v>390000</v>
      </c>
      <c r="C4" s="334">
        <v>357468</v>
      </c>
      <c r="D4" s="335">
        <f aca="true" t="shared" si="0" ref="D4:D19">C4/B4*100</f>
        <v>91.65846153846154</v>
      </c>
      <c r="E4" s="334">
        <v>264708</v>
      </c>
      <c r="F4" s="335">
        <f aca="true" t="shared" si="1" ref="F4:F10">C4/E4*100-100</f>
        <v>35.042386327576025</v>
      </c>
    </row>
    <row r="5" spans="1:6" s="1" customFormat="1" ht="28.5" customHeight="1">
      <c r="A5" s="336" t="s">
        <v>526</v>
      </c>
      <c r="B5" s="334">
        <v>13500</v>
      </c>
      <c r="C5" s="334">
        <v>11787</v>
      </c>
      <c r="D5" s="335">
        <f t="shared" si="0"/>
        <v>87.3111111111111</v>
      </c>
      <c r="E5" s="334">
        <v>9039</v>
      </c>
      <c r="F5" s="335">
        <f t="shared" si="1"/>
        <v>30.40159309658148</v>
      </c>
    </row>
    <row r="6" spans="1:6" s="1" customFormat="1" ht="28.5" customHeight="1">
      <c r="A6" s="336" t="s">
        <v>527</v>
      </c>
      <c r="B6" s="334">
        <v>500</v>
      </c>
      <c r="C6" s="334">
        <v>493</v>
      </c>
      <c r="D6" s="335">
        <f t="shared" si="0"/>
        <v>98.6</v>
      </c>
      <c r="E6" s="334">
        <v>554</v>
      </c>
      <c r="F6" s="335">
        <f t="shared" si="1"/>
        <v>-11.010830324909747</v>
      </c>
    </row>
    <row r="7" spans="1:6" s="1" customFormat="1" ht="28.5" customHeight="1">
      <c r="A7" s="336" t="s">
        <v>528</v>
      </c>
      <c r="B7" s="334">
        <v>1100</v>
      </c>
      <c r="C7" s="334">
        <v>1274</v>
      </c>
      <c r="D7" s="335">
        <f t="shared" si="0"/>
        <v>115.81818181818181</v>
      </c>
      <c r="E7" s="334">
        <v>1075</v>
      </c>
      <c r="F7" s="335">
        <f t="shared" si="1"/>
        <v>18.51162790697674</v>
      </c>
    </row>
    <row r="8" spans="1:6" s="1" customFormat="1" ht="28.5" customHeight="1">
      <c r="A8" s="336" t="s">
        <v>529</v>
      </c>
      <c r="B8" s="334">
        <v>3800</v>
      </c>
      <c r="C8" s="334">
        <v>4892</v>
      </c>
      <c r="D8" s="335">
        <f t="shared" si="0"/>
        <v>128.73684210526315</v>
      </c>
      <c r="E8" s="334">
        <v>2953</v>
      </c>
      <c r="F8" s="335">
        <f t="shared" si="1"/>
        <v>65.66203860480866</v>
      </c>
    </row>
    <row r="9" spans="1:6" s="1" customFormat="1" ht="28.5" customHeight="1">
      <c r="A9" s="337" t="s">
        <v>530</v>
      </c>
      <c r="B9" s="334">
        <v>3020</v>
      </c>
      <c r="C9" s="334">
        <v>2761</v>
      </c>
      <c r="D9" s="335">
        <f t="shared" si="0"/>
        <v>91.42384105960265</v>
      </c>
      <c r="E9" s="334">
        <v>2804</v>
      </c>
      <c r="F9" s="335">
        <f t="shared" si="1"/>
        <v>-1.5335235378031342</v>
      </c>
    </row>
    <row r="10" spans="1:6" s="1" customFormat="1" ht="28.5" customHeight="1">
      <c r="A10" s="333" t="s">
        <v>531</v>
      </c>
      <c r="B10" s="334">
        <v>7000</v>
      </c>
      <c r="C10" s="334">
        <v>7035</v>
      </c>
      <c r="D10" s="335">
        <f t="shared" si="0"/>
        <v>100.49999999999999</v>
      </c>
      <c r="E10" s="334">
        <f>17125+502-2804</f>
        <v>14823</v>
      </c>
      <c r="F10" s="335">
        <f t="shared" si="1"/>
        <v>-52.539971665654726</v>
      </c>
    </row>
    <row r="11" spans="1:6" s="1" customFormat="1" ht="28.5" customHeight="1">
      <c r="A11" s="333"/>
      <c r="B11" s="335"/>
      <c r="C11" s="335"/>
      <c r="D11" s="335"/>
      <c r="E11" s="335"/>
      <c r="F11" s="335"/>
    </row>
    <row r="12" spans="1:6" s="1" customFormat="1" ht="28.5" customHeight="1">
      <c r="A12" s="333"/>
      <c r="B12" s="335"/>
      <c r="C12" s="335"/>
      <c r="D12" s="335"/>
      <c r="E12" s="335"/>
      <c r="F12" s="335"/>
    </row>
    <row r="13" spans="1:6" s="1" customFormat="1" ht="28.5" customHeight="1">
      <c r="A13" s="333"/>
      <c r="B13" s="335"/>
      <c r="C13" s="335"/>
      <c r="D13" s="335"/>
      <c r="E13" s="335"/>
      <c r="F13" s="335"/>
    </row>
    <row r="14" spans="1:6" s="1" customFormat="1" ht="28.5" customHeight="1">
      <c r="A14" s="333"/>
      <c r="B14" s="335"/>
      <c r="C14" s="335"/>
      <c r="D14" s="335"/>
      <c r="E14" s="335"/>
      <c r="F14" s="335"/>
    </row>
    <row r="15" spans="1:6" s="1" customFormat="1" ht="28.5" customHeight="1">
      <c r="A15" s="333"/>
      <c r="B15" s="335"/>
      <c r="C15" s="335"/>
      <c r="D15" s="335"/>
      <c r="E15" s="335"/>
      <c r="F15" s="335"/>
    </row>
    <row r="16" spans="1:6" s="1" customFormat="1" ht="28.5" customHeight="1">
      <c r="A16" s="333"/>
      <c r="B16" s="335"/>
      <c r="C16" s="335"/>
      <c r="D16" s="335"/>
      <c r="E16" s="335"/>
      <c r="F16" s="335"/>
    </row>
    <row r="17" spans="1:6" s="1" customFormat="1" ht="28.5" customHeight="1">
      <c r="A17" s="22"/>
      <c r="B17" s="335"/>
      <c r="C17" s="335"/>
      <c r="D17" s="335"/>
      <c r="E17" s="335"/>
      <c r="F17" s="335"/>
    </row>
    <row r="18" spans="1:6" s="1" customFormat="1" ht="28.5" customHeight="1">
      <c r="A18" s="22"/>
      <c r="B18" s="335"/>
      <c r="C18" s="335"/>
      <c r="D18" s="335"/>
      <c r="E18" s="335"/>
      <c r="F18" s="335"/>
    </row>
    <row r="19" spans="1:6" s="1" customFormat="1" ht="28.5" customHeight="1">
      <c r="A19" s="338" t="s">
        <v>532</v>
      </c>
      <c r="B19" s="334">
        <f>SUM(B4:B10)</f>
        <v>418920</v>
      </c>
      <c r="C19" s="334">
        <f>SUM(C4:C10)</f>
        <v>385710</v>
      </c>
      <c r="D19" s="335">
        <f t="shared" si="0"/>
        <v>92.07247207103981</v>
      </c>
      <c r="E19" s="334">
        <f>SUM(E4:E18)</f>
        <v>295956</v>
      </c>
      <c r="F19" s="335">
        <f>C19/E19*100-100</f>
        <v>30.3268053359283</v>
      </c>
    </row>
    <row r="20" ht="15.75" customHeight="1"/>
    <row r="21" spans="2:6" ht="16.5" customHeight="1">
      <c r="B21" s="339"/>
      <c r="C21" s="339"/>
      <c r="D21" s="11"/>
      <c r="E21" s="11"/>
      <c r="F21" s="11"/>
    </row>
    <row r="22" spans="1:6" ht="16.5" customHeight="1">
      <c r="A22" s="141"/>
      <c r="B22" s="339"/>
      <c r="C22" s="339"/>
      <c r="D22" s="11"/>
      <c r="E22" s="11"/>
      <c r="F22" s="11"/>
    </row>
    <row r="23" spans="2:6" ht="16.5" customHeight="1">
      <c r="B23" s="339"/>
      <c r="C23" s="339"/>
      <c r="D23" s="11"/>
      <c r="E23" s="11"/>
      <c r="F23" s="11"/>
    </row>
  </sheetData>
  <sheetProtection/>
  <protectedRanges>
    <protectedRange sqref="C4:C10" name="区域1"/>
  </protectedRanges>
  <mergeCells count="1">
    <mergeCell ref="A1:F1"/>
  </mergeCells>
  <printOptions/>
  <pageMargins left="0.75" right="0.16" top="0.98" bottom="0.66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G28"/>
  <sheetViews>
    <sheetView showZeros="0" workbookViewId="0" topLeftCell="B1">
      <selection activeCell="H20" sqref="H20"/>
    </sheetView>
  </sheetViews>
  <sheetFormatPr defaultColWidth="9.00390625" defaultRowHeight="14.25"/>
  <cols>
    <col min="1" max="1" width="4.125" style="54" hidden="1" customWidth="1"/>
    <col min="2" max="2" width="27.25390625" style="54" bestFit="1" customWidth="1"/>
    <col min="3" max="3" width="11.875" style="321" bestFit="1" customWidth="1"/>
    <col min="4" max="4" width="9.50390625" style="322" bestFit="1" customWidth="1"/>
    <col min="5" max="5" width="8.375" style="321" bestFit="1" customWidth="1"/>
    <col min="6" max="6" width="11.875" style="321" bestFit="1" customWidth="1"/>
    <col min="7" max="7" width="8.875" style="321" bestFit="1" customWidth="1"/>
    <col min="8" max="8" width="7.125" style="54" customWidth="1"/>
    <col min="9" max="16384" width="9.00390625" style="54" customWidth="1"/>
  </cols>
  <sheetData>
    <row r="1" spans="2:7" ht="43.5" customHeight="1">
      <c r="B1" s="69" t="s">
        <v>533</v>
      </c>
      <c r="C1" s="69"/>
      <c r="D1" s="69"/>
      <c r="E1" s="69"/>
      <c r="F1" s="69"/>
      <c r="G1" s="69"/>
    </row>
    <row r="2" ht="25.5" customHeight="1">
      <c r="G2" s="323" t="s">
        <v>58</v>
      </c>
    </row>
    <row r="3" spans="1:7" s="320" customFormat="1" ht="24" customHeight="1">
      <c r="A3" s="324"/>
      <c r="B3" s="207" t="s">
        <v>534</v>
      </c>
      <c r="C3" s="207" t="s">
        <v>3</v>
      </c>
      <c r="D3" s="325" t="s">
        <v>4</v>
      </c>
      <c r="E3" s="207" t="s">
        <v>5</v>
      </c>
      <c r="F3" s="207" t="s">
        <v>6</v>
      </c>
      <c r="G3" s="301" t="s">
        <v>7</v>
      </c>
    </row>
    <row r="4" spans="1:7" ht="24" customHeight="1">
      <c r="A4" s="326">
        <v>208</v>
      </c>
      <c r="B4" s="327" t="s">
        <v>535</v>
      </c>
      <c r="C4" s="328"/>
      <c r="D4" s="329">
        <v>4</v>
      </c>
      <c r="E4" s="328"/>
      <c r="F4" s="328"/>
      <c r="G4" s="330"/>
    </row>
    <row r="5" spans="1:7" ht="24" customHeight="1">
      <c r="A5" s="326">
        <v>212</v>
      </c>
      <c r="B5" s="327" t="s">
        <v>536</v>
      </c>
      <c r="C5" s="329">
        <v>800</v>
      </c>
      <c r="D5" s="329">
        <v>620</v>
      </c>
      <c r="E5" s="331">
        <f>D5/C5*100</f>
        <v>77.5</v>
      </c>
      <c r="F5" s="329">
        <v>950</v>
      </c>
      <c r="G5" s="330">
        <f aca="true" t="shared" si="0" ref="G5:G12">_xlfn.IFERROR(D5/F5*100-100,0)</f>
        <v>-34.73684210526315</v>
      </c>
    </row>
    <row r="6" spans="1:7" ht="24" customHeight="1">
      <c r="A6" s="326">
        <v>215</v>
      </c>
      <c r="B6" s="327" t="s">
        <v>537</v>
      </c>
      <c r="C6" s="329">
        <v>250000</v>
      </c>
      <c r="D6" s="329">
        <v>216639</v>
      </c>
      <c r="E6" s="331">
        <f>D6/C6*100</f>
        <v>86.65559999999999</v>
      </c>
      <c r="F6" s="329">
        <v>186332</v>
      </c>
      <c r="G6" s="330">
        <f t="shared" si="0"/>
        <v>16.26505377498229</v>
      </c>
    </row>
    <row r="7" spans="1:7" ht="24" customHeight="1">
      <c r="A7" s="326">
        <v>216</v>
      </c>
      <c r="B7" s="327" t="s">
        <v>538</v>
      </c>
      <c r="C7" s="329">
        <v>60</v>
      </c>
      <c r="D7" s="329">
        <v>63</v>
      </c>
      <c r="E7" s="331">
        <f>D7/C7*100</f>
        <v>105</v>
      </c>
      <c r="F7" s="329"/>
      <c r="G7" s="330">
        <f t="shared" si="0"/>
        <v>0</v>
      </c>
    </row>
    <row r="8" spans="1:7" ht="24" customHeight="1">
      <c r="A8" s="326">
        <v>229</v>
      </c>
      <c r="B8" s="327" t="s">
        <v>539</v>
      </c>
      <c r="C8" s="329"/>
      <c r="D8" s="329"/>
      <c r="E8" s="331"/>
      <c r="F8" s="329">
        <v>40</v>
      </c>
      <c r="G8" s="330">
        <f t="shared" si="0"/>
        <v>-100</v>
      </c>
    </row>
    <row r="9" spans="1:7" ht="24" customHeight="1">
      <c r="A9" s="326">
        <v>232</v>
      </c>
      <c r="B9" s="332" t="s">
        <v>540</v>
      </c>
      <c r="C9" s="329">
        <v>10</v>
      </c>
      <c r="D9" s="329">
        <v>13</v>
      </c>
      <c r="E9" s="331">
        <f>D9/C9*100</f>
        <v>130</v>
      </c>
      <c r="F9" s="329">
        <v>10</v>
      </c>
      <c r="G9" s="330">
        <f t="shared" si="0"/>
        <v>30</v>
      </c>
    </row>
    <row r="10" spans="1:7" ht="24" customHeight="1">
      <c r="A10" s="326">
        <v>233</v>
      </c>
      <c r="B10" s="332" t="s">
        <v>541</v>
      </c>
      <c r="C10" s="329">
        <v>18000</v>
      </c>
      <c r="D10" s="329">
        <v>15005</v>
      </c>
      <c r="E10" s="331">
        <f>D10/C10*100</f>
        <v>83.36111111111111</v>
      </c>
      <c r="F10" s="329">
        <v>19640</v>
      </c>
      <c r="G10" s="330">
        <f t="shared" si="0"/>
        <v>-23.599796334012225</v>
      </c>
    </row>
    <row r="11" spans="1:7" ht="24" customHeight="1">
      <c r="A11" s="326"/>
      <c r="B11" s="332" t="s">
        <v>542</v>
      </c>
      <c r="C11" s="329">
        <v>3870</v>
      </c>
      <c r="D11" s="329">
        <v>3864</v>
      </c>
      <c r="E11" s="331">
        <f>D11/C11*100</f>
        <v>99.84496124031008</v>
      </c>
      <c r="F11" s="329">
        <v>1988</v>
      </c>
      <c r="G11" s="330">
        <f t="shared" si="0"/>
        <v>94.36619718309859</v>
      </c>
    </row>
    <row r="12" spans="1:7" ht="24" customHeight="1">
      <c r="A12" s="326"/>
      <c r="B12" s="332" t="s">
        <v>543</v>
      </c>
      <c r="C12" s="329">
        <v>60</v>
      </c>
      <c r="D12" s="329">
        <v>41</v>
      </c>
      <c r="E12" s="331">
        <f>D12/C12*100</f>
        <v>68.33333333333333</v>
      </c>
      <c r="F12" s="329">
        <v>58</v>
      </c>
      <c r="G12" s="330">
        <f t="shared" si="0"/>
        <v>-29.310344827586206</v>
      </c>
    </row>
    <row r="13" spans="1:7" ht="24" customHeight="1">
      <c r="A13" s="326"/>
      <c r="B13" s="327"/>
      <c r="C13" s="329"/>
      <c r="D13" s="329"/>
      <c r="E13" s="331"/>
      <c r="F13" s="329"/>
      <c r="G13" s="330"/>
    </row>
    <row r="14" spans="1:7" ht="24" customHeight="1">
      <c r="A14" s="326"/>
      <c r="B14" s="327"/>
      <c r="C14" s="329"/>
      <c r="D14" s="329"/>
      <c r="E14" s="331"/>
      <c r="F14" s="329"/>
      <c r="G14" s="330"/>
    </row>
    <row r="15" spans="1:7" ht="24" customHeight="1">
      <c r="A15" s="326"/>
      <c r="B15" s="327"/>
      <c r="C15" s="329"/>
      <c r="D15" s="329"/>
      <c r="E15" s="331"/>
      <c r="F15" s="329"/>
      <c r="G15" s="330"/>
    </row>
    <row r="16" spans="1:7" ht="24" customHeight="1">
      <c r="A16" s="326"/>
      <c r="B16" s="327"/>
      <c r="C16" s="329"/>
      <c r="D16" s="329"/>
      <c r="E16" s="331"/>
      <c r="F16" s="329"/>
      <c r="G16" s="330"/>
    </row>
    <row r="17" spans="1:7" ht="24" customHeight="1">
      <c r="A17" s="326"/>
      <c r="B17" s="327"/>
      <c r="C17" s="329"/>
      <c r="D17" s="329"/>
      <c r="E17" s="331"/>
      <c r="F17" s="329"/>
      <c r="G17" s="330"/>
    </row>
    <row r="18" spans="1:7" ht="24" customHeight="1">
      <c r="A18" s="326"/>
      <c r="B18" s="327"/>
      <c r="C18" s="329"/>
      <c r="D18" s="329"/>
      <c r="E18" s="331"/>
      <c r="F18" s="329"/>
      <c r="G18" s="330"/>
    </row>
    <row r="19" spans="1:7" ht="24" customHeight="1">
      <c r="A19" s="326"/>
      <c r="B19" s="327"/>
      <c r="C19" s="329"/>
      <c r="D19" s="329"/>
      <c r="E19" s="331"/>
      <c r="F19" s="329"/>
      <c r="G19" s="330"/>
    </row>
    <row r="20" spans="1:7" ht="24" customHeight="1">
      <c r="A20" s="326"/>
      <c r="B20" s="327"/>
      <c r="C20" s="329"/>
      <c r="D20" s="329"/>
      <c r="E20" s="331"/>
      <c r="F20" s="329"/>
      <c r="G20" s="330"/>
    </row>
    <row r="21" spans="1:7" ht="24" customHeight="1">
      <c r="A21" s="326"/>
      <c r="B21" s="327"/>
      <c r="C21" s="329"/>
      <c r="D21" s="329"/>
      <c r="E21" s="331"/>
      <c r="F21" s="329"/>
      <c r="G21" s="330"/>
    </row>
    <row r="22" spans="1:7" ht="24" customHeight="1">
      <c r="A22" s="326"/>
      <c r="B22" s="327"/>
      <c r="C22" s="329"/>
      <c r="D22" s="329"/>
      <c r="E22" s="331"/>
      <c r="F22" s="329"/>
      <c r="G22" s="330"/>
    </row>
    <row r="23" spans="1:7" ht="24" customHeight="1">
      <c r="A23" s="326"/>
      <c r="B23" s="327"/>
      <c r="C23" s="329"/>
      <c r="D23" s="329"/>
      <c r="E23" s="331"/>
      <c r="F23" s="329"/>
      <c r="G23" s="330"/>
    </row>
    <row r="24" spans="1:7" ht="24" customHeight="1">
      <c r="A24" s="326"/>
      <c r="B24" s="327"/>
      <c r="C24" s="329"/>
      <c r="D24" s="329"/>
      <c r="E24" s="331"/>
      <c r="F24" s="329"/>
      <c r="G24" s="330"/>
    </row>
    <row r="25" spans="1:7" ht="24" customHeight="1">
      <c r="A25" s="326"/>
      <c r="B25" s="327"/>
      <c r="C25" s="329"/>
      <c r="D25" s="329"/>
      <c r="E25" s="331"/>
      <c r="F25" s="329"/>
      <c r="G25" s="330"/>
    </row>
    <row r="26" spans="1:7" ht="24" customHeight="1">
      <c r="A26" s="326"/>
      <c r="B26" s="327"/>
      <c r="C26" s="329"/>
      <c r="D26" s="329"/>
      <c r="E26" s="331"/>
      <c r="F26" s="329"/>
      <c r="G26" s="330"/>
    </row>
    <row r="27" spans="1:7" ht="24" customHeight="1">
      <c r="A27" s="326"/>
      <c r="B27" s="327"/>
      <c r="C27" s="329"/>
      <c r="D27" s="329"/>
      <c r="E27" s="331"/>
      <c r="F27" s="329"/>
      <c r="G27" s="330"/>
    </row>
    <row r="28" spans="2:7" ht="27" customHeight="1">
      <c r="B28" s="106" t="s">
        <v>532</v>
      </c>
      <c r="C28" s="329">
        <f>SUM(C4:C27)</f>
        <v>272800</v>
      </c>
      <c r="D28" s="329">
        <f>SUM(D4:D27)</f>
        <v>236249</v>
      </c>
      <c r="E28" s="331">
        <f>D28/C28*100</f>
        <v>86.60153958944281</v>
      </c>
      <c r="F28" s="329">
        <f>SUM(F4:F27)</f>
        <v>209018</v>
      </c>
      <c r="G28" s="330">
        <f>D28/F28*100-100</f>
        <v>13.02806456860175</v>
      </c>
    </row>
  </sheetData>
  <sheetProtection/>
  <mergeCells count="1">
    <mergeCell ref="B1:G1"/>
  </mergeCells>
  <printOptions/>
  <pageMargins left="0.8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E63"/>
  <sheetViews>
    <sheetView showZeros="0" workbookViewId="0" topLeftCell="A1">
      <selection activeCell="H20" sqref="H20"/>
    </sheetView>
  </sheetViews>
  <sheetFormatPr defaultColWidth="9.00390625" defaultRowHeight="14.25"/>
  <cols>
    <col min="1" max="1" width="7.875" style="54" customWidth="1"/>
    <col min="2" max="2" width="45.75390625" style="54" customWidth="1"/>
    <col min="3" max="3" width="10.625" style="302" customWidth="1"/>
    <col min="4" max="4" width="10.375" style="82" customWidth="1"/>
    <col min="5" max="5" width="10.125" style="54" customWidth="1"/>
    <col min="6" max="6" width="7.125" style="54" customWidth="1"/>
    <col min="7" max="16384" width="9.00390625" style="54" customWidth="1"/>
  </cols>
  <sheetData>
    <row r="1" spans="2:5" ht="22.5">
      <c r="B1" s="69" t="s">
        <v>544</v>
      </c>
      <c r="C1" s="69"/>
      <c r="D1" s="69"/>
      <c r="E1" s="69"/>
    </row>
    <row r="2" ht="16.5" customHeight="1">
      <c r="E2" s="70" t="s">
        <v>58</v>
      </c>
    </row>
    <row r="3" spans="1:5" s="67" customFormat="1" ht="19.5" customHeight="1">
      <c r="A3" s="303" t="s">
        <v>59</v>
      </c>
      <c r="B3" s="303" t="s">
        <v>2</v>
      </c>
      <c r="C3" s="304" t="s">
        <v>4</v>
      </c>
      <c r="D3" s="304" t="s">
        <v>6</v>
      </c>
      <c r="E3" s="305" t="s">
        <v>7</v>
      </c>
    </row>
    <row r="4" spans="1:5" ht="19.5" customHeight="1">
      <c r="A4" s="306"/>
      <c r="B4" s="307" t="s">
        <v>545</v>
      </c>
      <c r="C4" s="308">
        <v>236249</v>
      </c>
      <c r="D4" s="308">
        <v>209018</v>
      </c>
      <c r="E4" s="309">
        <f aca="true" t="shared" si="0" ref="E4:E63">_xlfn.IFERROR(C4/D4*100-100,0)</f>
        <v>13.02806456860175</v>
      </c>
    </row>
    <row r="5" spans="1:5" ht="19.5" customHeight="1">
      <c r="A5" s="306"/>
      <c r="B5" s="307"/>
      <c r="C5" s="308"/>
      <c r="D5" s="308"/>
      <c r="E5" s="309">
        <f t="shared" si="0"/>
        <v>0</v>
      </c>
    </row>
    <row r="6" spans="1:5" ht="19.5" customHeight="1">
      <c r="A6" s="310">
        <v>207</v>
      </c>
      <c r="B6" s="311" t="s">
        <v>213</v>
      </c>
      <c r="C6" s="312">
        <v>4</v>
      </c>
      <c r="D6" s="313">
        <v>0</v>
      </c>
      <c r="E6" s="309">
        <f t="shared" si="0"/>
        <v>0</v>
      </c>
    </row>
    <row r="7" spans="1:5" ht="19.5" customHeight="1">
      <c r="A7" s="310">
        <v>20707</v>
      </c>
      <c r="B7" s="311" t="s">
        <v>546</v>
      </c>
      <c r="C7" s="312">
        <v>4</v>
      </c>
      <c r="D7" s="313">
        <v>0</v>
      </c>
      <c r="E7" s="309">
        <f t="shared" si="0"/>
        <v>0</v>
      </c>
    </row>
    <row r="8" spans="1:5" ht="19.5" customHeight="1">
      <c r="A8" s="314">
        <v>2070702</v>
      </c>
      <c r="B8" s="315" t="s">
        <v>547</v>
      </c>
      <c r="C8" s="316">
        <v>4</v>
      </c>
      <c r="D8" s="317">
        <v>0</v>
      </c>
      <c r="E8" s="309">
        <f t="shared" si="0"/>
        <v>0</v>
      </c>
    </row>
    <row r="9" spans="1:5" ht="19.5" customHeight="1">
      <c r="A9" s="310">
        <v>208</v>
      </c>
      <c r="B9" s="311" t="s">
        <v>236</v>
      </c>
      <c r="C9" s="312">
        <v>620</v>
      </c>
      <c r="D9" s="313">
        <v>950</v>
      </c>
      <c r="E9" s="309">
        <f t="shared" si="0"/>
        <v>-34.73684210526315</v>
      </c>
    </row>
    <row r="10" spans="1:5" ht="19.5" customHeight="1">
      <c r="A10" s="310">
        <v>20822</v>
      </c>
      <c r="B10" s="311" t="s">
        <v>548</v>
      </c>
      <c r="C10" s="312">
        <v>358</v>
      </c>
      <c r="D10" s="313">
        <v>367</v>
      </c>
      <c r="E10" s="309">
        <f t="shared" si="0"/>
        <v>-2.452316076294281</v>
      </c>
    </row>
    <row r="11" spans="1:5" ht="19.5" customHeight="1">
      <c r="A11" s="314">
        <v>2082201</v>
      </c>
      <c r="B11" s="315" t="s">
        <v>549</v>
      </c>
      <c r="C11" s="316">
        <v>144</v>
      </c>
      <c r="D11" s="317">
        <v>108</v>
      </c>
      <c r="E11" s="309">
        <f t="shared" si="0"/>
        <v>33.333333333333314</v>
      </c>
    </row>
    <row r="12" spans="1:5" ht="19.5" customHeight="1">
      <c r="A12" s="314">
        <v>2082202</v>
      </c>
      <c r="B12" s="315" t="s">
        <v>550</v>
      </c>
      <c r="C12" s="316">
        <v>214</v>
      </c>
      <c r="D12" s="317">
        <v>232</v>
      </c>
      <c r="E12" s="309">
        <f t="shared" si="0"/>
        <v>-7.758620689655174</v>
      </c>
    </row>
    <row r="13" spans="1:5" ht="19.5" customHeight="1">
      <c r="A13" s="314">
        <v>2082299</v>
      </c>
      <c r="B13" s="315" t="s">
        <v>551</v>
      </c>
      <c r="C13" s="316">
        <v>0</v>
      </c>
      <c r="D13" s="317">
        <v>27</v>
      </c>
      <c r="E13" s="309">
        <f t="shared" si="0"/>
        <v>-100</v>
      </c>
    </row>
    <row r="14" spans="1:5" ht="19.5" customHeight="1">
      <c r="A14" s="310">
        <v>20823</v>
      </c>
      <c r="B14" s="311" t="s">
        <v>552</v>
      </c>
      <c r="C14" s="312">
        <v>262</v>
      </c>
      <c r="D14" s="313">
        <v>583</v>
      </c>
      <c r="E14" s="309">
        <f t="shared" si="0"/>
        <v>-55.06003430531732</v>
      </c>
    </row>
    <row r="15" spans="1:5" ht="19.5" customHeight="1">
      <c r="A15" s="314">
        <v>2082302</v>
      </c>
      <c r="B15" s="315" t="s">
        <v>550</v>
      </c>
      <c r="C15" s="316">
        <v>262</v>
      </c>
      <c r="D15" s="317">
        <v>583</v>
      </c>
      <c r="E15" s="309">
        <f t="shared" si="0"/>
        <v>-55.06003430531732</v>
      </c>
    </row>
    <row r="16" spans="1:5" ht="19.5" customHeight="1">
      <c r="A16" s="310">
        <v>212</v>
      </c>
      <c r="B16" s="311" t="s">
        <v>363</v>
      </c>
      <c r="C16" s="312">
        <v>216639</v>
      </c>
      <c r="D16" s="313">
        <v>186332</v>
      </c>
      <c r="E16" s="309">
        <f t="shared" si="0"/>
        <v>16.26505377498229</v>
      </c>
    </row>
    <row r="17" spans="1:5" ht="19.5" customHeight="1">
      <c r="A17" s="310">
        <v>21208</v>
      </c>
      <c r="B17" s="311" t="s">
        <v>553</v>
      </c>
      <c r="C17" s="312">
        <v>209297</v>
      </c>
      <c r="D17" s="313">
        <v>172372</v>
      </c>
      <c r="E17" s="309">
        <f t="shared" si="0"/>
        <v>21.421692618290678</v>
      </c>
    </row>
    <row r="18" spans="1:5" ht="19.5" customHeight="1">
      <c r="A18" s="314">
        <v>2120801</v>
      </c>
      <c r="B18" s="315" t="s">
        <v>554</v>
      </c>
      <c r="C18" s="316">
        <v>66110</v>
      </c>
      <c r="D18" s="317">
        <v>26377</v>
      </c>
      <c r="E18" s="309">
        <f t="shared" si="0"/>
        <v>150.63502293664936</v>
      </c>
    </row>
    <row r="19" spans="1:5" ht="19.5" customHeight="1">
      <c r="A19" s="314">
        <v>2120802</v>
      </c>
      <c r="B19" s="315" t="s">
        <v>555</v>
      </c>
      <c r="C19" s="316">
        <v>42675</v>
      </c>
      <c r="D19" s="317">
        <v>34527</v>
      </c>
      <c r="E19" s="309">
        <f t="shared" si="0"/>
        <v>23.59892258232688</v>
      </c>
    </row>
    <row r="20" spans="1:5" ht="19.5" customHeight="1">
      <c r="A20" s="314">
        <v>2120804</v>
      </c>
      <c r="B20" s="315" t="s">
        <v>556</v>
      </c>
      <c r="C20" s="316">
        <v>3011</v>
      </c>
      <c r="D20" s="317">
        <v>7153</v>
      </c>
      <c r="E20" s="309">
        <f t="shared" si="0"/>
        <v>-57.905773801202294</v>
      </c>
    </row>
    <row r="21" spans="1:5" ht="19.5" customHeight="1">
      <c r="A21" s="314">
        <v>2120805</v>
      </c>
      <c r="B21" s="315" t="s">
        <v>557</v>
      </c>
      <c r="C21" s="316">
        <v>13811</v>
      </c>
      <c r="D21" s="317">
        <v>18281</v>
      </c>
      <c r="E21" s="309">
        <f t="shared" si="0"/>
        <v>-24.45161643236146</v>
      </c>
    </row>
    <row r="22" spans="1:5" ht="19.5" customHeight="1">
      <c r="A22" s="314">
        <v>2120806</v>
      </c>
      <c r="B22" s="315" t="s">
        <v>558</v>
      </c>
      <c r="C22" s="316">
        <v>309</v>
      </c>
      <c r="D22" s="317">
        <v>2018</v>
      </c>
      <c r="E22" s="309">
        <f t="shared" si="0"/>
        <v>-84.68780971258673</v>
      </c>
    </row>
    <row r="23" spans="1:5" ht="19.5" customHeight="1">
      <c r="A23" s="314">
        <v>2120807</v>
      </c>
      <c r="B23" s="315" t="s">
        <v>559</v>
      </c>
      <c r="C23" s="316">
        <v>5</v>
      </c>
      <c r="D23" s="317">
        <v>23</v>
      </c>
      <c r="E23" s="309">
        <f t="shared" si="0"/>
        <v>-78.26086956521739</v>
      </c>
    </row>
    <row r="24" spans="1:5" ht="19.5" customHeight="1">
      <c r="A24" s="314">
        <v>2120811</v>
      </c>
      <c r="B24" s="315" t="s">
        <v>560</v>
      </c>
      <c r="C24" s="316">
        <v>31</v>
      </c>
      <c r="D24" s="317">
        <v>13</v>
      </c>
      <c r="E24" s="309">
        <f t="shared" si="0"/>
        <v>138.46153846153845</v>
      </c>
    </row>
    <row r="25" spans="1:5" ht="19.5" customHeight="1">
      <c r="A25" s="314">
        <v>2120813</v>
      </c>
      <c r="B25" s="315" t="s">
        <v>482</v>
      </c>
      <c r="C25" s="316">
        <v>0</v>
      </c>
      <c r="D25" s="317">
        <v>25</v>
      </c>
      <c r="E25" s="309">
        <f t="shared" si="0"/>
        <v>-100</v>
      </c>
    </row>
    <row r="26" spans="1:5" ht="19.5" customHeight="1">
      <c r="A26" s="314">
        <v>2120899</v>
      </c>
      <c r="B26" s="315" t="s">
        <v>561</v>
      </c>
      <c r="C26" s="316">
        <v>83345</v>
      </c>
      <c r="D26" s="317">
        <v>83955</v>
      </c>
      <c r="E26" s="309">
        <f t="shared" si="0"/>
        <v>-0.7265797153236804</v>
      </c>
    </row>
    <row r="27" spans="1:5" ht="19.5" customHeight="1">
      <c r="A27" s="318">
        <v>21209</v>
      </c>
      <c r="B27" s="319" t="s">
        <v>562</v>
      </c>
      <c r="C27" s="316">
        <v>0</v>
      </c>
      <c r="D27" s="317">
        <v>637</v>
      </c>
      <c r="E27" s="309">
        <f t="shared" si="0"/>
        <v>-100</v>
      </c>
    </row>
    <row r="28" spans="1:5" ht="19.5" customHeight="1">
      <c r="A28" s="318">
        <v>2120999</v>
      </c>
      <c r="B28" s="319" t="s">
        <v>563</v>
      </c>
      <c r="C28" s="316">
        <v>0</v>
      </c>
      <c r="D28" s="317">
        <v>637</v>
      </c>
      <c r="E28" s="309">
        <f t="shared" si="0"/>
        <v>-100</v>
      </c>
    </row>
    <row r="29" spans="1:5" ht="19.5" customHeight="1">
      <c r="A29" s="310">
        <v>21210</v>
      </c>
      <c r="B29" s="311" t="s">
        <v>564</v>
      </c>
      <c r="C29" s="312">
        <v>4105</v>
      </c>
      <c r="D29" s="313">
        <v>7295</v>
      </c>
      <c r="E29" s="309">
        <f t="shared" si="0"/>
        <v>-43.72858122001371</v>
      </c>
    </row>
    <row r="30" spans="1:5" ht="19.5" customHeight="1">
      <c r="A30" s="314">
        <v>2121001</v>
      </c>
      <c r="B30" s="315" t="s">
        <v>554</v>
      </c>
      <c r="C30" s="316">
        <v>4100</v>
      </c>
      <c r="D30" s="317">
        <v>7295</v>
      </c>
      <c r="E30" s="309">
        <f t="shared" si="0"/>
        <v>-43.79712131596985</v>
      </c>
    </row>
    <row r="31" spans="1:5" s="68" customFormat="1" ht="19.5" customHeight="1">
      <c r="A31" s="314">
        <v>2121099</v>
      </c>
      <c r="B31" s="315" t="s">
        <v>565</v>
      </c>
      <c r="C31" s="316">
        <v>5</v>
      </c>
      <c r="D31" s="317">
        <v>0</v>
      </c>
      <c r="E31" s="309">
        <f t="shared" si="0"/>
        <v>0</v>
      </c>
    </row>
    <row r="32" spans="1:5" s="68" customFormat="1" ht="19.5" customHeight="1">
      <c r="A32" s="310">
        <v>21211</v>
      </c>
      <c r="B32" s="311" t="s">
        <v>566</v>
      </c>
      <c r="C32" s="312">
        <v>0</v>
      </c>
      <c r="D32" s="313">
        <v>116</v>
      </c>
      <c r="E32" s="309">
        <f t="shared" si="0"/>
        <v>-100</v>
      </c>
    </row>
    <row r="33" spans="1:5" s="68" customFormat="1" ht="19.5" customHeight="1">
      <c r="A33" s="310">
        <v>21213</v>
      </c>
      <c r="B33" s="311" t="s">
        <v>567</v>
      </c>
      <c r="C33" s="312">
        <v>1410</v>
      </c>
      <c r="D33" s="313">
        <v>4318</v>
      </c>
      <c r="E33" s="309">
        <f t="shared" si="0"/>
        <v>-67.34599351551645</v>
      </c>
    </row>
    <row r="34" spans="1:5" s="68" customFormat="1" ht="19.5" customHeight="1">
      <c r="A34" s="314">
        <v>2121302</v>
      </c>
      <c r="B34" s="315" t="s">
        <v>568</v>
      </c>
      <c r="C34" s="316">
        <v>601</v>
      </c>
      <c r="D34" s="317">
        <v>2449</v>
      </c>
      <c r="E34" s="309">
        <f t="shared" si="0"/>
        <v>-75.4593711719069</v>
      </c>
    </row>
    <row r="35" spans="1:5" s="68" customFormat="1" ht="19.5" customHeight="1">
      <c r="A35" s="314">
        <v>2121399</v>
      </c>
      <c r="B35" s="315" t="s">
        <v>569</v>
      </c>
      <c r="C35" s="316">
        <v>809</v>
      </c>
      <c r="D35" s="317">
        <v>1869</v>
      </c>
      <c r="E35" s="309">
        <f t="shared" si="0"/>
        <v>-56.71482075976458</v>
      </c>
    </row>
    <row r="36" spans="1:5" s="68" customFormat="1" ht="19.5" customHeight="1">
      <c r="A36" s="310">
        <v>21214</v>
      </c>
      <c r="B36" s="311" t="s">
        <v>570</v>
      </c>
      <c r="C36" s="312">
        <v>1827</v>
      </c>
      <c r="D36" s="313">
        <v>1594</v>
      </c>
      <c r="E36" s="309">
        <f t="shared" si="0"/>
        <v>14.617314930991213</v>
      </c>
    </row>
    <row r="37" spans="1:5" s="68" customFormat="1" ht="19.5" customHeight="1">
      <c r="A37" s="314">
        <v>2121499</v>
      </c>
      <c r="B37" s="315" t="s">
        <v>571</v>
      </c>
      <c r="C37" s="316">
        <v>1827</v>
      </c>
      <c r="D37" s="317">
        <v>1594</v>
      </c>
      <c r="E37" s="309">
        <f t="shared" si="0"/>
        <v>14.617314930991213</v>
      </c>
    </row>
    <row r="38" spans="1:5" s="68" customFormat="1" ht="19.5" customHeight="1">
      <c r="A38" s="310">
        <v>213</v>
      </c>
      <c r="B38" s="311" t="s">
        <v>373</v>
      </c>
      <c r="C38" s="312">
        <v>63</v>
      </c>
      <c r="D38" s="313">
        <v>0</v>
      </c>
      <c r="E38" s="309">
        <f t="shared" si="0"/>
        <v>0</v>
      </c>
    </row>
    <row r="39" spans="1:5" s="68" customFormat="1" ht="19.5" customHeight="1">
      <c r="A39" s="310">
        <v>21366</v>
      </c>
      <c r="B39" s="311" t="s">
        <v>572</v>
      </c>
      <c r="C39" s="312">
        <v>63</v>
      </c>
      <c r="D39" s="313">
        <v>0</v>
      </c>
      <c r="E39" s="309">
        <f t="shared" si="0"/>
        <v>0</v>
      </c>
    </row>
    <row r="40" spans="1:5" s="68" customFormat="1" ht="19.5" customHeight="1">
      <c r="A40" s="314">
        <v>2136601</v>
      </c>
      <c r="B40" s="315" t="s">
        <v>550</v>
      </c>
      <c r="C40" s="316">
        <v>30</v>
      </c>
      <c r="D40" s="317">
        <v>0</v>
      </c>
      <c r="E40" s="309">
        <f t="shared" si="0"/>
        <v>0</v>
      </c>
    </row>
    <row r="41" spans="1:5" s="68" customFormat="1" ht="19.5" customHeight="1">
      <c r="A41" s="314">
        <v>2136603</v>
      </c>
      <c r="B41" s="315" t="s">
        <v>573</v>
      </c>
      <c r="C41" s="316">
        <v>33</v>
      </c>
      <c r="D41" s="317">
        <v>0</v>
      </c>
      <c r="E41" s="309">
        <f t="shared" si="0"/>
        <v>0</v>
      </c>
    </row>
    <row r="42" spans="1:5" s="68" customFormat="1" ht="19.5" customHeight="1">
      <c r="A42" s="310">
        <v>215</v>
      </c>
      <c r="B42" s="311" t="s">
        <v>435</v>
      </c>
      <c r="C42" s="312">
        <v>0</v>
      </c>
      <c r="D42" s="313">
        <v>40</v>
      </c>
      <c r="E42" s="309">
        <f t="shared" si="0"/>
        <v>-100</v>
      </c>
    </row>
    <row r="43" spans="1:5" s="68" customFormat="1" ht="19.5" customHeight="1">
      <c r="A43" s="310">
        <v>21561</v>
      </c>
      <c r="B43" s="311" t="s">
        <v>574</v>
      </c>
      <c r="C43" s="312">
        <v>0</v>
      </c>
      <c r="D43" s="313">
        <v>40</v>
      </c>
      <c r="E43" s="309">
        <f t="shared" si="0"/>
        <v>-100</v>
      </c>
    </row>
    <row r="44" spans="1:5" s="68" customFormat="1" ht="19.5" customHeight="1">
      <c r="A44" s="314">
        <v>2156101</v>
      </c>
      <c r="B44" s="315" t="s">
        <v>575</v>
      </c>
      <c r="C44" s="316">
        <v>0</v>
      </c>
      <c r="D44" s="317">
        <v>40</v>
      </c>
      <c r="E44" s="309">
        <f t="shared" si="0"/>
        <v>-100</v>
      </c>
    </row>
    <row r="45" spans="1:5" s="68" customFormat="1" ht="19.5" customHeight="1">
      <c r="A45" s="310">
        <v>216</v>
      </c>
      <c r="B45" s="311" t="s">
        <v>447</v>
      </c>
      <c r="C45" s="312">
        <v>13</v>
      </c>
      <c r="D45" s="313">
        <v>10</v>
      </c>
      <c r="E45" s="309">
        <f t="shared" si="0"/>
        <v>30</v>
      </c>
    </row>
    <row r="46" spans="1:5" ht="19.5" customHeight="1">
      <c r="A46" s="310">
        <v>21660</v>
      </c>
      <c r="B46" s="311" t="s">
        <v>576</v>
      </c>
      <c r="C46" s="312">
        <v>13</v>
      </c>
      <c r="D46" s="313">
        <v>10</v>
      </c>
      <c r="E46" s="309">
        <f t="shared" si="0"/>
        <v>30</v>
      </c>
    </row>
    <row r="47" spans="1:5" ht="19.5" customHeight="1">
      <c r="A47" s="314">
        <v>2166004</v>
      </c>
      <c r="B47" s="315" t="s">
        <v>577</v>
      </c>
      <c r="C47" s="316">
        <v>13</v>
      </c>
      <c r="D47" s="317">
        <v>10</v>
      </c>
      <c r="E47" s="309">
        <f t="shared" si="0"/>
        <v>30</v>
      </c>
    </row>
    <row r="48" spans="1:5" ht="19.5" customHeight="1">
      <c r="A48" s="310">
        <v>229</v>
      </c>
      <c r="B48" s="311" t="s">
        <v>460</v>
      </c>
      <c r="C48" s="312">
        <v>15005</v>
      </c>
      <c r="D48" s="313">
        <v>19640</v>
      </c>
      <c r="E48" s="309">
        <f t="shared" si="0"/>
        <v>-23.599796334012225</v>
      </c>
    </row>
    <row r="49" spans="1:5" ht="19.5" customHeight="1">
      <c r="A49" s="310">
        <v>22904</v>
      </c>
      <c r="B49" s="311" t="s">
        <v>578</v>
      </c>
      <c r="C49" s="312">
        <v>11459</v>
      </c>
      <c r="D49" s="313">
        <v>15879</v>
      </c>
      <c r="E49" s="309">
        <f t="shared" si="0"/>
        <v>-27.835506014232635</v>
      </c>
    </row>
    <row r="50" spans="1:5" ht="19.5" customHeight="1">
      <c r="A50" s="310">
        <v>22908</v>
      </c>
      <c r="B50" s="311" t="s">
        <v>579</v>
      </c>
      <c r="C50" s="312">
        <v>0</v>
      </c>
      <c r="D50" s="313">
        <v>57</v>
      </c>
      <c r="E50" s="309">
        <f t="shared" si="0"/>
        <v>-100</v>
      </c>
    </row>
    <row r="51" spans="1:5" ht="19.5" customHeight="1">
      <c r="A51" s="314">
        <v>2290804</v>
      </c>
      <c r="B51" s="315" t="s">
        <v>580</v>
      </c>
      <c r="C51" s="316">
        <v>0</v>
      </c>
      <c r="D51" s="317">
        <v>57</v>
      </c>
      <c r="E51" s="309">
        <f t="shared" si="0"/>
        <v>-100</v>
      </c>
    </row>
    <row r="52" spans="1:5" ht="19.5" customHeight="1">
      <c r="A52" s="310">
        <v>22960</v>
      </c>
      <c r="B52" s="311" t="s">
        <v>581</v>
      </c>
      <c r="C52" s="312">
        <v>3546</v>
      </c>
      <c r="D52" s="313">
        <v>3704</v>
      </c>
      <c r="E52" s="309">
        <f t="shared" si="0"/>
        <v>-4.265658747300222</v>
      </c>
    </row>
    <row r="53" spans="1:5" ht="19.5" customHeight="1">
      <c r="A53" s="314">
        <v>2296002</v>
      </c>
      <c r="B53" s="315" t="s">
        <v>582</v>
      </c>
      <c r="C53" s="316">
        <v>2571</v>
      </c>
      <c r="D53" s="317">
        <v>2675</v>
      </c>
      <c r="E53" s="309">
        <f t="shared" si="0"/>
        <v>-3.8878504672897236</v>
      </c>
    </row>
    <row r="54" spans="1:5" ht="19.5" customHeight="1">
      <c r="A54" s="314">
        <v>2296003</v>
      </c>
      <c r="B54" s="315" t="s">
        <v>583</v>
      </c>
      <c r="C54" s="316">
        <v>821</v>
      </c>
      <c r="D54" s="317">
        <v>956</v>
      </c>
      <c r="E54" s="309">
        <f t="shared" si="0"/>
        <v>-14.121338912133893</v>
      </c>
    </row>
    <row r="55" spans="1:5" ht="19.5" customHeight="1">
      <c r="A55" s="314">
        <v>2296004</v>
      </c>
      <c r="B55" s="315" t="s">
        <v>584</v>
      </c>
      <c r="C55" s="316">
        <v>46</v>
      </c>
      <c r="D55" s="317">
        <v>11</v>
      </c>
      <c r="E55" s="309">
        <f t="shared" si="0"/>
        <v>318.1818181818182</v>
      </c>
    </row>
    <row r="56" spans="1:5" ht="19.5" customHeight="1">
      <c r="A56" s="314">
        <v>2296006</v>
      </c>
      <c r="B56" s="315" t="s">
        <v>585</v>
      </c>
      <c r="C56" s="316">
        <v>108</v>
      </c>
      <c r="D56" s="317">
        <v>62</v>
      </c>
      <c r="E56" s="309">
        <f t="shared" si="0"/>
        <v>74.19354838709677</v>
      </c>
    </row>
    <row r="57" spans="1:5" ht="19.5" customHeight="1">
      <c r="A57" s="310">
        <v>232</v>
      </c>
      <c r="B57" s="311" t="s">
        <v>495</v>
      </c>
      <c r="C57" s="312">
        <v>3864</v>
      </c>
      <c r="D57" s="313">
        <v>1988</v>
      </c>
      <c r="E57" s="309">
        <f t="shared" si="0"/>
        <v>94.36619718309859</v>
      </c>
    </row>
    <row r="58" spans="1:5" ht="19.5" customHeight="1">
      <c r="A58" s="310">
        <v>23204</v>
      </c>
      <c r="B58" s="311" t="s">
        <v>586</v>
      </c>
      <c r="C58" s="312">
        <v>3864</v>
      </c>
      <c r="D58" s="313">
        <v>1988</v>
      </c>
      <c r="E58" s="309">
        <f t="shared" si="0"/>
        <v>94.36619718309859</v>
      </c>
    </row>
    <row r="59" spans="1:5" ht="19.5" customHeight="1">
      <c r="A59" s="314">
        <v>2320411</v>
      </c>
      <c r="B59" s="315" t="s">
        <v>587</v>
      </c>
      <c r="C59" s="316">
        <v>3864</v>
      </c>
      <c r="D59" s="317">
        <v>1988</v>
      </c>
      <c r="E59" s="309">
        <f t="shared" si="0"/>
        <v>94.36619718309859</v>
      </c>
    </row>
    <row r="60" spans="1:5" ht="19.5" customHeight="1">
      <c r="A60" s="310">
        <v>233</v>
      </c>
      <c r="B60" s="311" t="s">
        <v>498</v>
      </c>
      <c r="C60" s="312">
        <v>41</v>
      </c>
      <c r="D60" s="313">
        <v>58</v>
      </c>
      <c r="E60" s="309">
        <f t="shared" si="0"/>
        <v>-29.310344827586206</v>
      </c>
    </row>
    <row r="61" spans="1:5" ht="19.5" customHeight="1">
      <c r="A61" s="310">
        <v>23304</v>
      </c>
      <c r="B61" s="311" t="s">
        <v>588</v>
      </c>
      <c r="C61" s="312">
        <v>41</v>
      </c>
      <c r="D61" s="313">
        <v>58</v>
      </c>
      <c r="E61" s="309">
        <f t="shared" si="0"/>
        <v>-29.310344827586206</v>
      </c>
    </row>
    <row r="62" spans="1:5" ht="19.5" customHeight="1">
      <c r="A62" s="314">
        <v>2330411</v>
      </c>
      <c r="B62" s="315" t="s">
        <v>589</v>
      </c>
      <c r="C62" s="316">
        <v>19</v>
      </c>
      <c r="D62" s="317">
        <v>58</v>
      </c>
      <c r="E62" s="309">
        <f t="shared" si="0"/>
        <v>-67.24137931034483</v>
      </c>
    </row>
    <row r="63" spans="1:5" ht="19.5" customHeight="1">
      <c r="A63" s="314">
        <v>2330431</v>
      </c>
      <c r="B63" s="315" t="s">
        <v>590</v>
      </c>
      <c r="C63" s="316">
        <v>22</v>
      </c>
      <c r="D63" s="317">
        <v>0</v>
      </c>
      <c r="E63" s="309">
        <f t="shared" si="0"/>
        <v>0</v>
      </c>
    </row>
    <row r="64" ht="26.25" customHeight="1"/>
  </sheetData>
  <sheetProtection/>
  <mergeCells count="1">
    <mergeCell ref="B1:E1"/>
  </mergeCells>
  <printOptions/>
  <pageMargins left="0.7" right="0.2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C15"/>
  <sheetViews>
    <sheetView workbookViewId="0" topLeftCell="A1">
      <selection activeCell="H20" sqref="H20"/>
    </sheetView>
  </sheetViews>
  <sheetFormatPr defaultColWidth="9.125" defaultRowHeight="19.5" customHeight="1"/>
  <cols>
    <col min="1" max="1" width="27.00390625" style="54" customWidth="1"/>
    <col min="2" max="2" width="18.375" style="54" customWidth="1"/>
    <col min="3" max="3" width="19.625" style="54" customWidth="1"/>
    <col min="4" max="4" width="9.125" style="54" customWidth="1"/>
    <col min="5" max="5" width="19.25390625" style="54" customWidth="1"/>
    <col min="6" max="249" width="9.125" style="54" customWidth="1"/>
    <col min="250" max="16384" width="9.125" style="54" customWidth="1"/>
  </cols>
  <sheetData>
    <row r="1" spans="1:3" ht="33" customHeight="1">
      <c r="A1" s="55" t="s">
        <v>591</v>
      </c>
      <c r="B1" s="55"/>
      <c r="C1" s="55"/>
    </row>
    <row r="2" spans="1:3" ht="30.75" customHeight="1">
      <c r="A2" s="56"/>
      <c r="B2" s="56"/>
      <c r="C2" s="300" t="s">
        <v>33</v>
      </c>
    </row>
    <row r="3" spans="1:3" ht="30.75" customHeight="1">
      <c r="A3" s="301" t="s">
        <v>592</v>
      </c>
      <c r="B3" s="301" t="s">
        <v>3</v>
      </c>
      <c r="C3" s="301" t="s">
        <v>4</v>
      </c>
    </row>
    <row r="4" spans="1:3" ht="30.75" customHeight="1">
      <c r="A4" s="58" t="s">
        <v>593</v>
      </c>
      <c r="B4" s="60">
        <f>B5+B6</f>
        <v>469411</v>
      </c>
      <c r="C4" s="60">
        <f>C5+C6</f>
        <v>438292</v>
      </c>
    </row>
    <row r="5" spans="1:3" ht="30.75" customHeight="1">
      <c r="A5" s="58" t="s">
        <v>594</v>
      </c>
      <c r="B5" s="60">
        <v>418920</v>
      </c>
      <c r="C5" s="60">
        <v>385710</v>
      </c>
    </row>
    <row r="6" spans="1:3" ht="30.75" customHeight="1">
      <c r="A6" s="58" t="s">
        <v>595</v>
      </c>
      <c r="B6" s="60">
        <f>SUM(B7:B9)</f>
        <v>50491</v>
      </c>
      <c r="C6" s="60">
        <f>SUM(C7:C9)</f>
        <v>52582</v>
      </c>
    </row>
    <row r="7" spans="1:3" ht="30.75" customHeight="1">
      <c r="A7" s="58" t="s">
        <v>596</v>
      </c>
      <c r="B7" s="60">
        <v>7000</v>
      </c>
      <c r="C7" s="60">
        <f>4070+5021</f>
        <v>9091</v>
      </c>
    </row>
    <row r="8" spans="1:3" ht="30.75" customHeight="1">
      <c r="A8" s="58" t="s">
        <v>597</v>
      </c>
      <c r="B8" s="60">
        <v>23491</v>
      </c>
      <c r="C8" s="60">
        <v>23491</v>
      </c>
    </row>
    <row r="9" spans="1:3" ht="30.75" customHeight="1">
      <c r="A9" s="58" t="s">
        <v>598</v>
      </c>
      <c r="B9" s="60">
        <v>20000</v>
      </c>
      <c r="C9" s="60">
        <v>20000</v>
      </c>
    </row>
    <row r="10" spans="1:3" ht="30.75" customHeight="1">
      <c r="A10" s="58"/>
      <c r="B10" s="60"/>
      <c r="C10" s="60"/>
    </row>
    <row r="11" spans="1:3" ht="30.75" customHeight="1">
      <c r="A11" s="61" t="s">
        <v>599</v>
      </c>
      <c r="B11" s="60">
        <f>B12+B13</f>
        <v>469411</v>
      </c>
      <c r="C11" s="60">
        <f>C12+C13</f>
        <v>438292</v>
      </c>
    </row>
    <row r="12" spans="1:3" ht="30.75" customHeight="1">
      <c r="A12" s="58" t="s">
        <v>600</v>
      </c>
      <c r="B12" s="60">
        <v>272800</v>
      </c>
      <c r="C12" s="60">
        <v>236249</v>
      </c>
    </row>
    <row r="13" spans="1:3" ht="30.75" customHeight="1">
      <c r="A13" s="62" t="s">
        <v>601</v>
      </c>
      <c r="B13" s="60">
        <f>SUM(B14:B15)</f>
        <v>196611</v>
      </c>
      <c r="C13" s="60">
        <f>SUM(C14:C15)</f>
        <v>202043</v>
      </c>
    </row>
    <row r="14" spans="1:3" ht="30.75" customHeight="1">
      <c r="A14" s="62" t="s">
        <v>602</v>
      </c>
      <c r="B14" s="60">
        <v>150000</v>
      </c>
      <c r="C14" s="60">
        <v>150000</v>
      </c>
    </row>
    <row r="15" spans="1:3" ht="30.75" customHeight="1">
      <c r="A15" s="62" t="s">
        <v>603</v>
      </c>
      <c r="B15" s="60">
        <v>46611</v>
      </c>
      <c r="C15" s="60">
        <v>52043</v>
      </c>
    </row>
    <row r="16" ht="30.75" customHeight="1"/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6000000238418579"/>
  </sheetPr>
  <dimension ref="A1:F34"/>
  <sheetViews>
    <sheetView workbookViewId="0" topLeftCell="A1">
      <pane xSplit="1" ySplit="3" topLeftCell="B4" activePane="bottomRight" state="frozen"/>
      <selection pane="bottomRight" activeCell="H20" sqref="H20"/>
    </sheetView>
  </sheetViews>
  <sheetFormatPr defaultColWidth="9.00390625" defaultRowHeight="16.5" customHeight="1"/>
  <cols>
    <col min="1" max="1" width="28.625" style="2" customWidth="1"/>
    <col min="2" max="3" width="10.75390625" style="2" customWidth="1"/>
    <col min="4" max="4" width="9.375" style="2" customWidth="1"/>
    <col min="5" max="5" width="10.375" style="2" customWidth="1"/>
    <col min="6" max="6" width="9.25390625" style="2" customWidth="1"/>
    <col min="7" max="16384" width="9.00390625" style="2" customWidth="1"/>
  </cols>
  <sheetData>
    <row r="1" spans="1:6" ht="19.5" customHeight="1">
      <c r="A1" s="35" t="s">
        <v>604</v>
      </c>
      <c r="B1" s="35"/>
      <c r="C1" s="35"/>
      <c r="D1" s="35"/>
      <c r="E1" s="35"/>
      <c r="F1" s="35"/>
    </row>
    <row r="2" spans="1:6" ht="26.25" customHeight="1">
      <c r="A2" s="4"/>
      <c r="B2" s="4"/>
      <c r="C2" s="4"/>
      <c r="D2" s="4"/>
      <c r="E2" s="4"/>
      <c r="F2" s="295" t="s">
        <v>33</v>
      </c>
    </row>
    <row r="3" spans="1:6" s="1" customFormat="1" ht="25.5" customHeight="1">
      <c r="A3" s="5" t="s">
        <v>605</v>
      </c>
      <c r="B3" s="6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pans="1:6" s="1" customFormat="1" ht="25.5" customHeight="1">
      <c r="A4" s="118" t="s">
        <v>606</v>
      </c>
      <c r="B4" s="296">
        <v>209150</v>
      </c>
      <c r="C4" s="24">
        <v>205686</v>
      </c>
      <c r="D4" s="297">
        <f>C4/B4*100</f>
        <v>98.34377241214439</v>
      </c>
      <c r="E4" s="120">
        <v>177601</v>
      </c>
      <c r="F4" s="25">
        <f>C4/E4*100-100</f>
        <v>15.813537085939828</v>
      </c>
    </row>
    <row r="5" spans="1:6" s="1" customFormat="1" ht="25.5" customHeight="1">
      <c r="A5" s="118" t="s">
        <v>607</v>
      </c>
      <c r="B5" s="296">
        <v>55800</v>
      </c>
      <c r="C5" s="24">
        <v>56104</v>
      </c>
      <c r="D5" s="297">
        <f aca="true" t="shared" si="0" ref="D5:D14">C5/B5*100</f>
        <v>100.54480286738352</v>
      </c>
      <c r="E5" s="120">
        <v>47514</v>
      </c>
      <c r="F5" s="25">
        <f aca="true" t="shared" si="1" ref="F5:F14">C5/E5*100-100</f>
        <v>18.07888201372228</v>
      </c>
    </row>
    <row r="6" spans="1:6" s="1" customFormat="1" ht="25.5" customHeight="1">
      <c r="A6" s="118" t="s">
        <v>608</v>
      </c>
      <c r="B6" s="296">
        <v>3770</v>
      </c>
      <c r="C6" s="24">
        <v>3585</v>
      </c>
      <c r="D6" s="297">
        <f t="shared" si="0"/>
        <v>95.09283819628646</v>
      </c>
      <c r="E6" s="120">
        <v>3833</v>
      </c>
      <c r="F6" s="25">
        <f t="shared" si="1"/>
        <v>-6.470127837203236</v>
      </c>
    </row>
    <row r="7" spans="1:6" s="1" customFormat="1" ht="25.5" customHeight="1">
      <c r="A7" s="298" t="s">
        <v>609</v>
      </c>
      <c r="B7" s="296">
        <v>4650</v>
      </c>
      <c r="C7" s="27">
        <v>4798</v>
      </c>
      <c r="D7" s="297">
        <f t="shared" si="0"/>
        <v>103.18279569892472</v>
      </c>
      <c r="E7" s="299">
        <v>4514</v>
      </c>
      <c r="F7" s="25">
        <f t="shared" si="1"/>
        <v>6.291537439078425</v>
      </c>
    </row>
    <row r="8" spans="1:6" s="1" customFormat="1" ht="25.5" customHeight="1">
      <c r="A8" s="298" t="s">
        <v>610</v>
      </c>
      <c r="B8" s="296">
        <v>6050</v>
      </c>
      <c r="C8" s="27">
        <v>6469</v>
      </c>
      <c r="D8" s="297">
        <f t="shared" si="0"/>
        <v>106.92561983471074</v>
      </c>
      <c r="E8" s="299">
        <v>2515</v>
      </c>
      <c r="F8" s="25">
        <f t="shared" si="1"/>
        <v>157.21669980119282</v>
      </c>
    </row>
    <row r="9" spans="1:6" s="1" customFormat="1" ht="25.5" customHeight="1">
      <c r="A9" s="298" t="s">
        <v>611</v>
      </c>
      <c r="B9" s="296">
        <v>52200</v>
      </c>
      <c r="C9" s="27">
        <v>53581</v>
      </c>
      <c r="D9" s="297">
        <f t="shared" si="0"/>
        <v>102.6455938697318</v>
      </c>
      <c r="E9" s="299">
        <v>42251</v>
      </c>
      <c r="F9" s="25">
        <f t="shared" si="1"/>
        <v>26.81593335068993</v>
      </c>
    </row>
    <row r="10" spans="1:6" s="1" customFormat="1" ht="25.5" customHeight="1">
      <c r="A10" s="298" t="s">
        <v>612</v>
      </c>
      <c r="B10" s="296">
        <v>9200</v>
      </c>
      <c r="C10" s="27">
        <v>9799</v>
      </c>
      <c r="D10" s="297">
        <f t="shared" si="0"/>
        <v>106.51086956521738</v>
      </c>
      <c r="E10" s="299">
        <v>8937</v>
      </c>
      <c r="F10" s="25">
        <f t="shared" si="1"/>
        <v>9.645294841669468</v>
      </c>
    </row>
    <row r="11" spans="1:6" s="1" customFormat="1" ht="25.5" customHeight="1">
      <c r="A11" s="298" t="s">
        <v>613</v>
      </c>
      <c r="B11" s="296">
        <v>1100</v>
      </c>
      <c r="C11" s="27">
        <v>1082</v>
      </c>
      <c r="D11" s="297">
        <f t="shared" si="0"/>
        <v>98.36363636363636</v>
      </c>
      <c r="E11" s="299">
        <v>1212</v>
      </c>
      <c r="F11" s="25">
        <f t="shared" si="1"/>
        <v>-10.726072607260733</v>
      </c>
    </row>
    <row r="12" spans="1:6" s="1" customFormat="1" ht="25.5" customHeight="1">
      <c r="A12" s="118" t="s">
        <v>614</v>
      </c>
      <c r="B12" s="296">
        <v>35900</v>
      </c>
      <c r="C12" s="27">
        <v>28861</v>
      </c>
      <c r="D12" s="297">
        <f t="shared" si="0"/>
        <v>80.39275766016713</v>
      </c>
      <c r="E12" s="299">
        <v>24413</v>
      </c>
      <c r="F12" s="25">
        <f t="shared" si="1"/>
        <v>18.219800925736294</v>
      </c>
    </row>
    <row r="13" spans="1:6" s="1" customFormat="1" ht="25.5" customHeight="1">
      <c r="A13" s="118" t="s">
        <v>615</v>
      </c>
      <c r="B13" s="296">
        <v>70840</v>
      </c>
      <c r="C13" s="24">
        <v>70999</v>
      </c>
      <c r="D13" s="297">
        <f t="shared" si="0"/>
        <v>100.22444946357989</v>
      </c>
      <c r="E13" s="120">
        <v>59746</v>
      </c>
      <c r="F13" s="25">
        <f t="shared" si="1"/>
        <v>18.83473370602215</v>
      </c>
    </row>
    <row r="14" spans="1:6" s="1" customFormat="1" ht="25.5" customHeight="1">
      <c r="A14" s="118" t="s">
        <v>616</v>
      </c>
      <c r="B14" s="296">
        <v>40000</v>
      </c>
      <c r="C14" s="24">
        <v>27502</v>
      </c>
      <c r="D14" s="297">
        <f t="shared" si="0"/>
        <v>68.755</v>
      </c>
      <c r="E14" s="120">
        <v>31148</v>
      </c>
      <c r="F14" s="25">
        <f t="shared" si="1"/>
        <v>-11.705406446641845</v>
      </c>
    </row>
    <row r="15" spans="1:6" s="1" customFormat="1" ht="25.5" customHeight="1">
      <c r="A15" s="292"/>
      <c r="B15" s="29"/>
      <c r="C15" s="29"/>
      <c r="D15" s="297"/>
      <c r="E15" s="29"/>
      <c r="F15" s="25"/>
    </row>
    <row r="16" spans="1:6" s="1" customFormat="1" ht="25.5" customHeight="1">
      <c r="A16" s="292"/>
      <c r="B16" s="29"/>
      <c r="C16" s="29"/>
      <c r="D16" s="297"/>
      <c r="E16" s="29"/>
      <c r="F16" s="25"/>
    </row>
    <row r="17" spans="1:6" s="1" customFormat="1" ht="25.5" customHeight="1">
      <c r="A17" s="292"/>
      <c r="B17" s="29"/>
      <c r="C17" s="29"/>
      <c r="D17" s="297"/>
      <c r="E17" s="29"/>
      <c r="F17" s="25"/>
    </row>
    <row r="18" spans="1:6" s="1" customFormat="1" ht="25.5" customHeight="1">
      <c r="A18" s="292"/>
      <c r="B18" s="29"/>
      <c r="C18" s="29"/>
      <c r="D18" s="297"/>
      <c r="E18" s="29"/>
      <c r="F18" s="25"/>
    </row>
    <row r="19" spans="1:6" s="1" customFormat="1" ht="25.5" customHeight="1">
      <c r="A19" s="22"/>
      <c r="B19" s="29"/>
      <c r="C19" s="29"/>
      <c r="D19" s="297"/>
      <c r="E19" s="29"/>
      <c r="F19" s="25"/>
    </row>
    <row r="20" spans="1:6" s="1" customFormat="1" ht="25.5" customHeight="1">
      <c r="A20" s="22"/>
      <c r="B20" s="29"/>
      <c r="C20" s="29"/>
      <c r="D20" s="297"/>
      <c r="E20" s="29"/>
      <c r="F20" s="25"/>
    </row>
    <row r="21" spans="1:6" s="1" customFormat="1" ht="25.5" customHeight="1">
      <c r="A21" s="22"/>
      <c r="B21" s="29"/>
      <c r="C21" s="29"/>
      <c r="D21" s="297"/>
      <c r="E21" s="29"/>
      <c r="F21" s="25"/>
    </row>
    <row r="22" spans="1:6" s="1" customFormat="1" ht="25.5" customHeight="1">
      <c r="A22" s="22"/>
      <c r="B22" s="29"/>
      <c r="C22" s="29"/>
      <c r="D22" s="297"/>
      <c r="E22" s="30"/>
      <c r="F22" s="25"/>
    </row>
    <row r="23" spans="1:6" s="1" customFormat="1" ht="25.5" customHeight="1">
      <c r="A23" s="22"/>
      <c r="B23" s="29"/>
      <c r="C23" s="29"/>
      <c r="D23" s="297"/>
      <c r="E23" s="29"/>
      <c r="F23" s="25"/>
    </row>
    <row r="24" spans="1:6" s="1" customFormat="1" ht="25.5" customHeight="1">
      <c r="A24" s="22"/>
      <c r="B24" s="29"/>
      <c r="C24" s="29"/>
      <c r="D24" s="297"/>
      <c r="E24" s="29"/>
      <c r="F24" s="25"/>
    </row>
    <row r="25" spans="1:6" s="1" customFormat="1" ht="25.5" customHeight="1">
      <c r="A25" s="121" t="s">
        <v>31</v>
      </c>
      <c r="B25" s="29">
        <f>SUM(B4:B15)</f>
        <v>488660</v>
      </c>
      <c r="C25" s="29">
        <f>SUM(C4:C15)</f>
        <v>468466</v>
      </c>
      <c r="D25" s="297">
        <f>C25/B25*100</f>
        <v>95.86747431752138</v>
      </c>
      <c r="E25" s="29">
        <f>SUM(E4:E15)</f>
        <v>403684</v>
      </c>
      <c r="F25" s="25">
        <f>C25/E25*100-100</f>
        <v>16.04770067676698</v>
      </c>
    </row>
    <row r="26" spans="2:6" ht="16.5" customHeight="1">
      <c r="B26" s="11"/>
      <c r="C26" s="11"/>
      <c r="D26" s="11"/>
      <c r="E26" s="11"/>
      <c r="F26" s="11"/>
    </row>
    <row r="27" spans="2:6" ht="16.5" customHeight="1">
      <c r="B27" s="11"/>
      <c r="C27" s="11"/>
      <c r="D27" s="11"/>
      <c r="E27" s="11"/>
      <c r="F27" s="11"/>
    </row>
    <row r="28" spans="2:6" ht="16.5" customHeight="1">
      <c r="B28" s="11"/>
      <c r="C28" s="11"/>
      <c r="D28" s="11"/>
      <c r="E28" s="11"/>
      <c r="F28" s="11"/>
    </row>
    <row r="29" spans="2:6" ht="16.5" customHeight="1">
      <c r="B29" s="11"/>
      <c r="C29" s="11"/>
      <c r="D29" s="11"/>
      <c r="E29" s="11"/>
      <c r="F29" s="11"/>
    </row>
    <row r="30" spans="2:6" ht="16.5" customHeight="1">
      <c r="B30" s="11"/>
      <c r="C30" s="11"/>
      <c r="D30" s="11"/>
      <c r="E30" s="11"/>
      <c r="F30" s="11"/>
    </row>
    <row r="31" spans="2:6" ht="16.5" customHeight="1">
      <c r="B31" s="11"/>
      <c r="C31" s="11"/>
      <c r="D31" s="11"/>
      <c r="E31" s="11"/>
      <c r="F31" s="11"/>
    </row>
    <row r="32" spans="2:6" ht="16.5" customHeight="1">
      <c r="B32" s="11"/>
      <c r="C32" s="11"/>
      <c r="D32" s="11"/>
      <c r="E32" s="11"/>
      <c r="F32" s="11"/>
    </row>
    <row r="33" spans="2:6" ht="16.5" customHeight="1">
      <c r="B33" s="11"/>
      <c r="C33" s="11"/>
      <c r="D33" s="11"/>
      <c r="E33" s="11"/>
      <c r="F33" s="11"/>
    </row>
    <row r="34" spans="2:6" ht="16.5" customHeight="1">
      <c r="B34" s="11"/>
      <c r="C34" s="11"/>
      <c r="D34" s="11"/>
      <c r="E34" s="11"/>
      <c r="F34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图新用户</cp:lastModifiedBy>
  <cp:lastPrinted>2019-02-20T01:49:25Z</cp:lastPrinted>
  <dcterms:created xsi:type="dcterms:W3CDTF">1996-12-17T01:32:42Z</dcterms:created>
  <dcterms:modified xsi:type="dcterms:W3CDTF">2019-03-07T06:49:07Z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